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JD" sheetId="1" r:id="rId1"/>
  </sheets>
  <definedNames/>
  <calcPr fullCalcOnLoad="1"/>
</workbook>
</file>

<file path=xl/sharedStrings.xml><?xml version="1.0" encoding="utf-8"?>
<sst xmlns="http://schemas.openxmlformats.org/spreadsheetml/2006/main" count="378" uniqueCount="153">
  <si>
    <t>County</t>
  </si>
  <si>
    <t>BVS</t>
  </si>
  <si>
    <t>Total</t>
  </si>
  <si>
    <t>RECAP</t>
  </si>
  <si>
    <t>Washington</t>
  </si>
  <si>
    <t>1st  Judicial District</t>
  </si>
  <si>
    <t>Richard</t>
  </si>
  <si>
    <t>2nd  Judicial District</t>
  </si>
  <si>
    <t>Kings</t>
  </si>
  <si>
    <t>3rd  Judicial District</t>
  </si>
  <si>
    <t>Albany</t>
  </si>
  <si>
    <t>Columbia</t>
  </si>
  <si>
    <t>Greene</t>
  </si>
  <si>
    <t>Rensselaer</t>
  </si>
  <si>
    <t>Schoharie</t>
  </si>
  <si>
    <t>Sullivan</t>
  </si>
  <si>
    <t>Ulster</t>
  </si>
  <si>
    <t>4th  Judicial District</t>
  </si>
  <si>
    <t>Clinton</t>
  </si>
  <si>
    <t>Essex</t>
  </si>
  <si>
    <t>Franklin</t>
  </si>
  <si>
    <t>Fulton</t>
  </si>
  <si>
    <t>Hamilton</t>
  </si>
  <si>
    <t>Montgomery</t>
  </si>
  <si>
    <t>Saratoga</t>
  </si>
  <si>
    <t>Schenectady</t>
  </si>
  <si>
    <t>St. Lawrence</t>
  </si>
  <si>
    <t>Warren</t>
  </si>
  <si>
    <t>7th  Judicial District</t>
  </si>
  <si>
    <t>Cayuga</t>
  </si>
  <si>
    <t>Livingston</t>
  </si>
  <si>
    <t>Monroe</t>
  </si>
  <si>
    <t>Ontario</t>
  </si>
  <si>
    <t>Seneca</t>
  </si>
  <si>
    <t>Steuben</t>
  </si>
  <si>
    <t>Wayne</t>
  </si>
  <si>
    <t>Yates</t>
  </si>
  <si>
    <t>10th  Judicial District</t>
  </si>
  <si>
    <t>Nassau</t>
  </si>
  <si>
    <t>Suffolk</t>
  </si>
  <si>
    <t>11th  Judicial District</t>
  </si>
  <si>
    <t>Queens</t>
  </si>
  <si>
    <t>12th  Judicial District</t>
  </si>
  <si>
    <t>Bronx</t>
  </si>
  <si>
    <t>Putnam</t>
  </si>
  <si>
    <t>Madison</t>
  </si>
  <si>
    <t>Chenango</t>
  </si>
  <si>
    <t>Cortland</t>
  </si>
  <si>
    <t>Chemung</t>
  </si>
  <si>
    <t>Schuyler</t>
  </si>
  <si>
    <t>Blank</t>
  </si>
  <si>
    <t>Void</t>
  </si>
  <si>
    <t>Scattering</t>
  </si>
  <si>
    <t>Subtotal</t>
  </si>
  <si>
    <t>George</t>
  </si>
  <si>
    <t>Rockland</t>
  </si>
  <si>
    <t>Delaware</t>
  </si>
  <si>
    <t>Otsego</t>
  </si>
  <si>
    <t>Broome</t>
  </si>
  <si>
    <t>Tioga</t>
  </si>
  <si>
    <t>Silver</t>
  </si>
  <si>
    <t>Kavanagh</t>
  </si>
  <si>
    <t>Tompkins</t>
  </si>
  <si>
    <t>BVS Subtotal</t>
  </si>
  <si>
    <t>REP</t>
  </si>
  <si>
    <t>IND</t>
  </si>
  <si>
    <t>CON</t>
  </si>
  <si>
    <t>WOR</t>
  </si>
  <si>
    <t>DEM</t>
  </si>
  <si>
    <t>Party</t>
  </si>
  <si>
    <t>Candidate</t>
  </si>
  <si>
    <t>NYS Board of Elections State Supreme Court Election Returns Nov. 6, 2012</t>
  </si>
  <si>
    <t>Manuel J.</t>
  </si>
  <si>
    <t>Mendez</t>
  </si>
  <si>
    <t>Saliann</t>
  </si>
  <si>
    <t>Scarpulla</t>
  </si>
  <si>
    <t>Shlomo</t>
  </si>
  <si>
    <t>Hagler</t>
  </si>
  <si>
    <t>Cheryl E. Chambers</t>
  </si>
  <si>
    <t>Barry M. Kamins</t>
  </si>
  <si>
    <t>William Miller</t>
  </si>
  <si>
    <t>Arshad Majid</t>
  </si>
  <si>
    <t>William A. Gerard</t>
  </si>
  <si>
    <t>Mott</t>
  </si>
  <si>
    <t>Stephan</t>
  </si>
  <si>
    <t>Schick</t>
  </si>
  <si>
    <t>E. Michael</t>
  </si>
  <si>
    <t>Bernard J.</t>
  </si>
  <si>
    <t>Malone, Jr.</t>
  </si>
  <si>
    <t>Larry</t>
  </si>
  <si>
    <t>Weissmann</t>
  </si>
  <si>
    <t>Jeffrey D. Wait</t>
  </si>
  <si>
    <t>John M. Silvestri</t>
  </si>
  <si>
    <t>Christine M. Clark</t>
  </si>
  <si>
    <t>Mark L. Powers</t>
  </si>
  <si>
    <t>Joseph M. Sise</t>
  </si>
  <si>
    <t>Thomas Buchanan</t>
  </si>
  <si>
    <t>Felix J. Catena</t>
  </si>
  <si>
    <t>John T. Ellis</t>
  </si>
  <si>
    <t>6th  Judicial District</t>
  </si>
  <si>
    <t>Kevin M.</t>
  </si>
  <si>
    <t>Dowd</t>
  </si>
  <si>
    <t>Sean E.</t>
  </si>
  <si>
    <t>Gleason</t>
  </si>
  <si>
    <t>J. Scott</t>
  </si>
  <si>
    <t>Odorisi</t>
  </si>
  <si>
    <t>Gail</t>
  </si>
  <si>
    <t>Donofrio</t>
  </si>
  <si>
    <t>David Michael</t>
  </si>
  <si>
    <t>Barry</t>
  </si>
  <si>
    <t>9th  Judicial District</t>
  </si>
  <si>
    <t>Dutchess</t>
  </si>
  <si>
    <t>Orange</t>
  </si>
  <si>
    <t>Westchester</t>
  </si>
  <si>
    <t>Gerald E. Loehr</t>
  </si>
  <si>
    <t>Maria Rosa</t>
  </si>
  <si>
    <t>Sandra Sciortino</t>
  </si>
  <si>
    <t>Noreen Calderin</t>
  </si>
  <si>
    <t>Carl Chu</t>
  </si>
  <si>
    <t>John LaCava</t>
  </si>
  <si>
    <t>Rory I. Lancman</t>
  </si>
  <si>
    <t>John J. Leo</t>
  </si>
  <si>
    <t>Leonard B. Austin</t>
  </si>
  <si>
    <t>Richard Ambro</t>
  </si>
  <si>
    <t>Leonard Steinman</t>
  </si>
  <si>
    <t>Sondra L. Pardes</t>
  </si>
  <si>
    <t>Hope S. Zimmerman</t>
  </si>
  <si>
    <t>James M. Catterson</t>
  </si>
  <si>
    <t>Joy M. Watson</t>
  </si>
  <si>
    <t>Rudolph H. Cartier, Jr.</t>
  </si>
  <si>
    <t>Christopher G. Quinn</t>
  </si>
  <si>
    <t>Gary J. Weber</t>
  </si>
  <si>
    <t>Peter B. Skelos</t>
  </si>
  <si>
    <t>Lawrence V.</t>
  </si>
  <si>
    <t>Cullen</t>
  </si>
  <si>
    <t>Leslie J.</t>
  </si>
  <si>
    <t>Purificacion</t>
  </si>
  <si>
    <t>Charles S.</t>
  </si>
  <si>
    <t>Lopresto</t>
  </si>
  <si>
    <t>Robert V.</t>
  </si>
  <si>
    <t>Beltrani</t>
  </si>
  <si>
    <t>Giovanni P.</t>
  </si>
  <si>
    <t>Silvangni</t>
  </si>
  <si>
    <t>Donna Marie</t>
  </si>
  <si>
    <t>Mills</t>
  </si>
  <si>
    <t>Fernando</t>
  </si>
  <si>
    <t>Tapia</t>
  </si>
  <si>
    <t>John H.</t>
  </si>
  <si>
    <t>Wilson</t>
  </si>
  <si>
    <t>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</si>
  <si>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</si>
  <si>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DATED:  August 28, 2013    (New York * updated August 28, 2013)</t>
  </si>
  <si>
    <r>
      <t>New York</t>
    </r>
    <r>
      <rPr>
        <b/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</si>
</sst>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7.140625" style="0" customWidth="1"/>
    <col min="2" max="2" width="13.28125" style="0" customWidth="1"/>
    <col min="3" max="3" width="15.140625" style="0" customWidth="1"/>
    <col min="4" max="4" width="14.00390625" style="0" customWidth="1"/>
    <col min="5" max="5" width="14.28125" style="0" customWidth="1"/>
    <col min="6" max="7" width="14.00390625" style="0" customWidth="1"/>
    <col min="8" max="8" width="12.57421875" style="0" customWidth="1"/>
    <col min="9" max="9" width="12.421875" style="0" customWidth="1"/>
    <col min="10" max="10" width="13.57421875" style="0" customWidth="1"/>
    <col min="11" max="11" width="14.28125" style="0" customWidth="1"/>
    <col min="12" max="13" width="14.00390625" style="0" customWidth="1"/>
    <col min="14" max="15" width="12.8515625" style="0" customWidth="1"/>
    <col min="16" max="16" width="12.57421875" style="0" customWidth="1"/>
    <col min="17" max="19" width="13.140625" style="0" customWidth="1"/>
    <col min="20" max="20" width="13.00390625" style="0" customWidth="1"/>
    <col min="21" max="21" width="13.140625" style="0" customWidth="1"/>
    <col min="22" max="22" width="10.28125" style="0" customWidth="1"/>
    <col min="23" max="23" width="10.57421875" style="0" customWidth="1"/>
    <col min="24" max="24" width="9.00390625" style="0" customWidth="1"/>
  </cols>
  <sheetData>
    <row r="1" spans="1:16" ht="23.25">
      <c r="A1" s="28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2.75">
      <c r="A2" s="22" t="s">
        <v>151</v>
      </c>
    </row>
    <row r="3" spans="1:8" ht="12.75">
      <c r="A3" s="1" t="s">
        <v>5</v>
      </c>
      <c r="B3" s="1"/>
      <c r="C3" s="1"/>
      <c r="E3" s="1"/>
      <c r="F3" s="1"/>
      <c r="G3" s="1"/>
      <c r="H3" s="1"/>
    </row>
    <row r="4" spans="2:8" ht="12.75">
      <c r="B4" s="1"/>
      <c r="D4" s="1"/>
      <c r="E4" s="1"/>
      <c r="F4" s="1"/>
      <c r="G4" s="1"/>
      <c r="H4" s="1"/>
    </row>
    <row r="5" spans="1:10" ht="12.75">
      <c r="A5" s="1"/>
      <c r="B5" s="9" t="s">
        <v>72</v>
      </c>
      <c r="C5" s="9" t="s">
        <v>74</v>
      </c>
      <c r="D5" s="9" t="s">
        <v>76</v>
      </c>
      <c r="E5" s="9" t="s">
        <v>54</v>
      </c>
      <c r="F5" s="11"/>
      <c r="G5" s="11"/>
      <c r="H5" s="11"/>
      <c r="I5" s="9" t="s">
        <v>1</v>
      </c>
      <c r="J5" s="9"/>
    </row>
    <row r="6" spans="1:10" ht="12.75">
      <c r="A6" s="1" t="s">
        <v>0</v>
      </c>
      <c r="B6" s="8" t="s">
        <v>73</v>
      </c>
      <c r="C6" s="8" t="s">
        <v>75</v>
      </c>
      <c r="D6" s="8" t="s">
        <v>77</v>
      </c>
      <c r="E6" s="8" t="s">
        <v>60</v>
      </c>
      <c r="F6" s="8" t="s">
        <v>50</v>
      </c>
      <c r="G6" s="8" t="s">
        <v>51</v>
      </c>
      <c r="H6" s="8" t="s">
        <v>52</v>
      </c>
      <c r="I6" s="8" t="s">
        <v>53</v>
      </c>
      <c r="J6" s="8" t="s">
        <v>2</v>
      </c>
    </row>
    <row r="7" spans="1:10" ht="12.75">
      <c r="A7" s="1"/>
      <c r="B7" s="10" t="s">
        <v>68</v>
      </c>
      <c r="C7" s="10" t="s">
        <v>68</v>
      </c>
      <c r="D7" s="10" t="s">
        <v>68</v>
      </c>
      <c r="E7" s="10" t="s">
        <v>68</v>
      </c>
      <c r="F7" s="10"/>
      <c r="G7" s="10"/>
      <c r="H7" s="10"/>
      <c r="I7" s="10"/>
      <c r="J7" s="10"/>
    </row>
    <row r="8" spans="1:10" ht="12.75">
      <c r="A8" s="1" t="s">
        <v>152</v>
      </c>
      <c r="B8" s="13">
        <v>387329</v>
      </c>
      <c r="C8" s="13">
        <v>337409</v>
      </c>
      <c r="D8" s="13">
        <v>325257</v>
      </c>
      <c r="E8" s="13">
        <v>329780</v>
      </c>
      <c r="F8" s="13">
        <v>990395</v>
      </c>
      <c r="G8" s="13">
        <v>0</v>
      </c>
      <c r="H8" s="13">
        <v>3026</v>
      </c>
      <c r="I8" s="16">
        <f>SUM(F8:H8)</f>
        <v>993421</v>
      </c>
      <c r="J8" s="15">
        <f>SUM(B8:E8)+I8</f>
        <v>2373196</v>
      </c>
    </row>
    <row r="9" spans="1:10" ht="12.75">
      <c r="A9" s="1"/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7" t="s">
        <v>3</v>
      </c>
      <c r="B10" s="14">
        <f>+B8</f>
        <v>387329</v>
      </c>
      <c r="C10" s="14">
        <f>+C8</f>
        <v>337409</v>
      </c>
      <c r="D10" s="14">
        <f>+D8</f>
        <v>325257</v>
      </c>
      <c r="E10" s="14">
        <f>+E8</f>
        <v>329780</v>
      </c>
      <c r="F10" s="13"/>
      <c r="G10" s="13"/>
      <c r="H10" s="13"/>
      <c r="I10" s="13"/>
      <c r="J10" s="13"/>
    </row>
    <row r="12" spans="1:4" ht="12.75">
      <c r="A12" s="1" t="s">
        <v>7</v>
      </c>
      <c r="D12" s="1"/>
    </row>
    <row r="13" spans="1:4" ht="12.75">
      <c r="A13" s="1"/>
      <c r="D13" s="1"/>
    </row>
    <row r="14" spans="1:6" ht="12.75">
      <c r="A14" s="1" t="s">
        <v>69</v>
      </c>
      <c r="B14" s="26" t="s">
        <v>70</v>
      </c>
      <c r="C14" s="27"/>
      <c r="D14" s="2" t="s">
        <v>8</v>
      </c>
      <c r="E14" s="2" t="s">
        <v>2</v>
      </c>
      <c r="F14" s="12" t="s">
        <v>3</v>
      </c>
    </row>
    <row r="15" spans="1:6" ht="12.75">
      <c r="A15" s="7" t="s">
        <v>68</v>
      </c>
      <c r="B15" s="23" t="s">
        <v>78</v>
      </c>
      <c r="C15" s="24"/>
      <c r="D15" s="16">
        <v>478332</v>
      </c>
      <c r="E15" s="15">
        <f>+D15</f>
        <v>478332</v>
      </c>
      <c r="F15" s="14">
        <f>+E15+E18+E21</f>
        <v>557974</v>
      </c>
    </row>
    <row r="16" spans="1:6" ht="12.75">
      <c r="A16" s="7" t="s">
        <v>68</v>
      </c>
      <c r="B16" s="23" t="s">
        <v>79</v>
      </c>
      <c r="C16" s="24"/>
      <c r="D16" s="16">
        <v>438504</v>
      </c>
      <c r="E16" s="15">
        <f aca="true" t="shared" si="0" ref="E16:E28">+D16</f>
        <v>438504</v>
      </c>
      <c r="F16" s="14">
        <f>+E16+E19+E22</f>
        <v>517837</v>
      </c>
    </row>
    <row r="17" spans="1:6" ht="12.75">
      <c r="A17" s="7" t="s">
        <v>68</v>
      </c>
      <c r="B17" s="23" t="s">
        <v>80</v>
      </c>
      <c r="C17" s="23"/>
      <c r="D17" s="16">
        <v>439877</v>
      </c>
      <c r="E17" s="15">
        <f t="shared" si="0"/>
        <v>439877</v>
      </c>
      <c r="F17" s="14">
        <f>+E17+E20+E23</f>
        <v>518491</v>
      </c>
    </row>
    <row r="18" spans="1:5" ht="12.75">
      <c r="A18" s="7" t="s">
        <v>64</v>
      </c>
      <c r="B18" s="23" t="s">
        <v>78</v>
      </c>
      <c r="C18" s="24"/>
      <c r="D18" s="16">
        <v>67467</v>
      </c>
      <c r="E18" s="15">
        <f t="shared" si="0"/>
        <v>67467</v>
      </c>
    </row>
    <row r="19" spans="1:6" ht="12.75">
      <c r="A19" s="7" t="s">
        <v>64</v>
      </c>
      <c r="B19" s="23" t="s">
        <v>79</v>
      </c>
      <c r="C19" s="24"/>
      <c r="D19" s="16">
        <v>67362</v>
      </c>
      <c r="E19" s="15">
        <f t="shared" si="0"/>
        <v>67362</v>
      </c>
      <c r="F19" s="21"/>
    </row>
    <row r="20" spans="1:6" ht="12.75">
      <c r="A20" s="7" t="s">
        <v>64</v>
      </c>
      <c r="B20" s="23" t="s">
        <v>80</v>
      </c>
      <c r="C20" s="23"/>
      <c r="D20" s="16">
        <v>65412</v>
      </c>
      <c r="E20" s="15">
        <f t="shared" si="0"/>
        <v>65412</v>
      </c>
      <c r="F20" s="21"/>
    </row>
    <row r="21" spans="1:6" ht="12.75">
      <c r="A21" s="7" t="s">
        <v>66</v>
      </c>
      <c r="B21" s="23" t="s">
        <v>78</v>
      </c>
      <c r="C21" s="24"/>
      <c r="D21" s="16">
        <v>12175</v>
      </c>
      <c r="E21" s="15">
        <f t="shared" si="0"/>
        <v>12175</v>
      </c>
      <c r="F21" s="21"/>
    </row>
    <row r="22" spans="1:5" ht="12.75">
      <c r="A22" s="7" t="s">
        <v>66</v>
      </c>
      <c r="B22" s="23" t="s">
        <v>79</v>
      </c>
      <c r="C22" s="24"/>
      <c r="D22" s="16">
        <v>11971</v>
      </c>
      <c r="E22" s="15">
        <f t="shared" si="0"/>
        <v>11971</v>
      </c>
    </row>
    <row r="23" spans="1:6" ht="12.75">
      <c r="A23" s="7" t="s">
        <v>66</v>
      </c>
      <c r="B23" s="23" t="s">
        <v>80</v>
      </c>
      <c r="C23" s="23"/>
      <c r="D23" s="16">
        <v>13202</v>
      </c>
      <c r="E23" s="15">
        <f t="shared" si="0"/>
        <v>13202</v>
      </c>
      <c r="F23" s="16"/>
    </row>
    <row r="24" spans="1:6" ht="12.75">
      <c r="A24" s="7" t="s">
        <v>67</v>
      </c>
      <c r="B24" s="23" t="s">
        <v>81</v>
      </c>
      <c r="C24" s="25"/>
      <c r="D24" s="16">
        <v>35042</v>
      </c>
      <c r="E24" s="15">
        <f t="shared" si="0"/>
        <v>35042</v>
      </c>
      <c r="F24" s="14">
        <f>+E24</f>
        <v>35042</v>
      </c>
    </row>
    <row r="25" spans="1:6" ht="12.75">
      <c r="A25" s="7" t="s">
        <v>67</v>
      </c>
      <c r="B25" s="23" t="s">
        <v>82</v>
      </c>
      <c r="C25" s="23"/>
      <c r="D25" s="16">
        <v>39935</v>
      </c>
      <c r="E25" s="15">
        <f t="shared" si="0"/>
        <v>39935</v>
      </c>
      <c r="F25" s="14">
        <f>+E25</f>
        <v>39935</v>
      </c>
    </row>
    <row r="26" spans="1:6" ht="12.75">
      <c r="A26" s="3"/>
      <c r="B26" s="30" t="s">
        <v>50</v>
      </c>
      <c r="C26" s="31"/>
      <c r="D26" s="16">
        <v>516667</v>
      </c>
      <c r="E26" s="15">
        <f t="shared" si="0"/>
        <v>516667</v>
      </c>
      <c r="F26" s="16"/>
    </row>
    <row r="27" spans="1:6" ht="12.75">
      <c r="A27" s="3"/>
      <c r="B27" s="30" t="s">
        <v>51</v>
      </c>
      <c r="C27" s="31"/>
      <c r="D27" s="16">
        <v>0</v>
      </c>
      <c r="E27" s="15">
        <f t="shared" si="0"/>
        <v>0</v>
      </c>
      <c r="F27" s="16"/>
    </row>
    <row r="28" spans="1:6" ht="12.75">
      <c r="A28" s="3"/>
      <c r="B28" s="30" t="s">
        <v>52</v>
      </c>
      <c r="C28" s="31"/>
      <c r="D28" s="16">
        <v>1354</v>
      </c>
      <c r="E28" s="15">
        <f t="shared" si="0"/>
        <v>1354</v>
      </c>
      <c r="F28" s="16"/>
    </row>
    <row r="29" spans="1:6" ht="13.5" thickBot="1">
      <c r="A29" s="3"/>
      <c r="B29" s="30" t="s">
        <v>63</v>
      </c>
      <c r="C29" s="31"/>
      <c r="D29" s="19">
        <f>SUM(D26:D28)</f>
        <v>518021</v>
      </c>
      <c r="E29" s="18">
        <f>SUM(E26:E28)</f>
        <v>518021</v>
      </c>
      <c r="F29" s="16"/>
    </row>
    <row r="30" spans="1:6" ht="12.75">
      <c r="A30" s="3"/>
      <c r="B30" s="30" t="s">
        <v>2</v>
      </c>
      <c r="C30" s="31"/>
      <c r="D30" s="15">
        <f>SUM(D15:D25)+D29</f>
        <v>2187300</v>
      </c>
      <c r="E30" s="15">
        <f>SUM(E15:E25)+E29</f>
        <v>2187300</v>
      </c>
      <c r="F30" s="16"/>
    </row>
    <row r="32" spans="1:7" ht="12.75">
      <c r="A32" s="1" t="s">
        <v>9</v>
      </c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1:14" ht="12.75">
      <c r="A34" s="1"/>
      <c r="B34" s="9" t="s">
        <v>6</v>
      </c>
      <c r="C34" s="9" t="s">
        <v>84</v>
      </c>
      <c r="D34" s="9" t="s">
        <v>86</v>
      </c>
      <c r="E34" s="9" t="s">
        <v>87</v>
      </c>
      <c r="F34" s="9" t="s">
        <v>6</v>
      </c>
      <c r="G34" s="9" t="s">
        <v>89</v>
      </c>
      <c r="H34" s="9" t="s">
        <v>86</v>
      </c>
      <c r="I34" s="9" t="s">
        <v>87</v>
      </c>
      <c r="J34" s="11"/>
      <c r="K34" s="11"/>
      <c r="L34" s="11"/>
      <c r="M34" s="9" t="s">
        <v>1</v>
      </c>
      <c r="N34" s="9"/>
    </row>
    <row r="35" spans="1:14" ht="12.75">
      <c r="A35" s="1" t="s">
        <v>0</v>
      </c>
      <c r="B35" s="8" t="s">
        <v>83</v>
      </c>
      <c r="C35" s="8" t="s">
        <v>85</v>
      </c>
      <c r="D35" s="8" t="s">
        <v>61</v>
      </c>
      <c r="E35" s="8" t="s">
        <v>88</v>
      </c>
      <c r="F35" s="8" t="s">
        <v>83</v>
      </c>
      <c r="G35" s="8" t="s">
        <v>90</v>
      </c>
      <c r="H35" s="8" t="s">
        <v>61</v>
      </c>
      <c r="I35" s="8" t="s">
        <v>88</v>
      </c>
      <c r="J35" s="8" t="s">
        <v>50</v>
      </c>
      <c r="K35" s="8" t="s">
        <v>51</v>
      </c>
      <c r="L35" s="8" t="s">
        <v>52</v>
      </c>
      <c r="M35" s="8" t="s">
        <v>53</v>
      </c>
      <c r="N35" s="8" t="s">
        <v>2</v>
      </c>
    </row>
    <row r="36" spans="1:14" ht="12.75">
      <c r="A36" s="1"/>
      <c r="B36" s="10" t="s">
        <v>68</v>
      </c>
      <c r="C36" s="10" t="s">
        <v>68</v>
      </c>
      <c r="D36" s="10" t="s">
        <v>64</v>
      </c>
      <c r="E36" s="10" t="s">
        <v>64</v>
      </c>
      <c r="F36" s="10" t="s">
        <v>67</v>
      </c>
      <c r="G36" s="10" t="s">
        <v>67</v>
      </c>
      <c r="H36" s="10" t="s">
        <v>65</v>
      </c>
      <c r="I36" s="10" t="s">
        <v>65</v>
      </c>
      <c r="J36" s="10"/>
      <c r="K36" s="10"/>
      <c r="L36" s="10"/>
      <c r="M36" s="10"/>
      <c r="N36" s="10"/>
    </row>
    <row r="37" spans="1:14" ht="12.75">
      <c r="A37" s="1" t="s">
        <v>10</v>
      </c>
      <c r="B37" s="13">
        <v>66424</v>
      </c>
      <c r="C37" s="13">
        <v>64297</v>
      </c>
      <c r="D37" s="13">
        <v>41797</v>
      </c>
      <c r="E37" s="13">
        <v>40293</v>
      </c>
      <c r="F37" s="13">
        <v>5542</v>
      </c>
      <c r="G37" s="13">
        <v>5792</v>
      </c>
      <c r="H37" s="13">
        <v>5057</v>
      </c>
      <c r="I37" s="13">
        <v>5075</v>
      </c>
      <c r="J37" s="13">
        <v>37372</v>
      </c>
      <c r="K37" s="13">
        <v>526</v>
      </c>
      <c r="L37" s="13">
        <v>155</v>
      </c>
      <c r="M37" s="13">
        <f aca="true" t="shared" si="1" ref="M37:M43">SUM(J37:L37)</f>
        <v>38053</v>
      </c>
      <c r="N37" s="15">
        <f aca="true" t="shared" si="2" ref="N37:N44">SUM(B37:I37)+M37</f>
        <v>272330</v>
      </c>
    </row>
    <row r="38" spans="1:14" ht="12.75">
      <c r="A38" s="1" t="s">
        <v>11</v>
      </c>
      <c r="B38" s="13">
        <v>14117</v>
      </c>
      <c r="C38" s="13">
        <v>12164</v>
      </c>
      <c r="D38" s="13">
        <v>9938</v>
      </c>
      <c r="E38" s="13">
        <v>9851</v>
      </c>
      <c r="F38" s="13">
        <v>1853</v>
      </c>
      <c r="G38" s="13">
        <v>1370</v>
      </c>
      <c r="H38" s="13">
        <v>1118</v>
      </c>
      <c r="I38" s="13">
        <v>1054</v>
      </c>
      <c r="J38" s="13">
        <v>6759</v>
      </c>
      <c r="K38" s="13">
        <v>81</v>
      </c>
      <c r="L38" s="13">
        <v>13</v>
      </c>
      <c r="M38" s="13">
        <f t="shared" si="1"/>
        <v>6853</v>
      </c>
      <c r="N38" s="15">
        <f t="shared" si="2"/>
        <v>58318</v>
      </c>
    </row>
    <row r="39" spans="1:14" ht="12.75">
      <c r="A39" s="1" t="s">
        <v>12</v>
      </c>
      <c r="B39" s="13">
        <v>7158</v>
      </c>
      <c r="C39" s="13">
        <v>6464</v>
      </c>
      <c r="D39" s="13">
        <v>9584</v>
      </c>
      <c r="E39" s="13">
        <v>8825</v>
      </c>
      <c r="F39" s="13">
        <v>968</v>
      </c>
      <c r="G39" s="13">
        <v>861</v>
      </c>
      <c r="H39" s="13">
        <v>776</v>
      </c>
      <c r="I39" s="13">
        <v>679</v>
      </c>
      <c r="J39" s="13">
        <v>6861</v>
      </c>
      <c r="K39" s="13">
        <v>0</v>
      </c>
      <c r="L39" s="13">
        <v>0</v>
      </c>
      <c r="M39" s="13">
        <f t="shared" si="1"/>
        <v>6861</v>
      </c>
      <c r="N39" s="15">
        <f t="shared" si="2"/>
        <v>42176</v>
      </c>
    </row>
    <row r="40" spans="1:14" ht="12.75">
      <c r="A40" s="1" t="s">
        <v>13</v>
      </c>
      <c r="B40" s="13">
        <v>27600</v>
      </c>
      <c r="C40" s="13">
        <v>26422</v>
      </c>
      <c r="D40" s="13">
        <v>25411</v>
      </c>
      <c r="E40" s="13">
        <v>24403</v>
      </c>
      <c r="F40" s="13">
        <v>3176</v>
      </c>
      <c r="G40" s="13">
        <v>2982</v>
      </c>
      <c r="H40" s="13">
        <v>3322</v>
      </c>
      <c r="I40" s="13">
        <v>3137</v>
      </c>
      <c r="J40" s="13">
        <v>20400</v>
      </c>
      <c r="K40" s="13">
        <v>17</v>
      </c>
      <c r="L40" s="13">
        <v>0</v>
      </c>
      <c r="M40" s="13">
        <f t="shared" si="1"/>
        <v>20417</v>
      </c>
      <c r="N40" s="15">
        <f t="shared" si="2"/>
        <v>136870</v>
      </c>
    </row>
    <row r="41" spans="1:14" ht="12.75">
      <c r="A41" s="1" t="s">
        <v>14</v>
      </c>
      <c r="B41" s="13">
        <v>4152</v>
      </c>
      <c r="C41" s="13">
        <v>3969</v>
      </c>
      <c r="D41" s="13">
        <v>6399</v>
      </c>
      <c r="E41" s="13">
        <v>6133</v>
      </c>
      <c r="F41" s="13">
        <v>666</v>
      </c>
      <c r="G41" s="13">
        <v>675</v>
      </c>
      <c r="H41" s="13">
        <v>553</v>
      </c>
      <c r="I41" s="13">
        <v>562</v>
      </c>
      <c r="J41" s="13">
        <v>3547</v>
      </c>
      <c r="K41" s="13">
        <v>20</v>
      </c>
      <c r="L41" s="13">
        <v>6</v>
      </c>
      <c r="M41" s="13">
        <f t="shared" si="1"/>
        <v>3573</v>
      </c>
      <c r="N41" s="15">
        <f t="shared" si="2"/>
        <v>26682</v>
      </c>
    </row>
    <row r="42" spans="1:14" ht="12.75">
      <c r="A42" s="1" t="s">
        <v>15</v>
      </c>
      <c r="B42" s="13">
        <v>10824</v>
      </c>
      <c r="C42" s="13">
        <v>14316</v>
      </c>
      <c r="D42" s="13">
        <v>10345</v>
      </c>
      <c r="E42" s="13">
        <v>8159</v>
      </c>
      <c r="F42" s="13">
        <v>1025</v>
      </c>
      <c r="G42" s="13">
        <v>985</v>
      </c>
      <c r="H42" s="13">
        <v>856</v>
      </c>
      <c r="I42" s="13">
        <v>645</v>
      </c>
      <c r="J42" s="13">
        <v>10133</v>
      </c>
      <c r="K42" s="13">
        <v>160</v>
      </c>
      <c r="L42" s="13">
        <v>8</v>
      </c>
      <c r="M42" s="13">
        <f t="shared" si="1"/>
        <v>10301</v>
      </c>
      <c r="N42" s="15">
        <f t="shared" si="2"/>
        <v>57456</v>
      </c>
    </row>
    <row r="43" spans="1:14" ht="13.5" thickBot="1">
      <c r="A43" s="1" t="s">
        <v>16</v>
      </c>
      <c r="B43" s="17">
        <v>32533</v>
      </c>
      <c r="C43" s="17">
        <v>34366</v>
      </c>
      <c r="D43" s="17">
        <v>35022</v>
      </c>
      <c r="E43" s="17">
        <v>25012</v>
      </c>
      <c r="F43" s="17">
        <v>4656</v>
      </c>
      <c r="G43" s="17">
        <v>4361</v>
      </c>
      <c r="H43" s="17">
        <v>4389</v>
      </c>
      <c r="I43" s="17">
        <v>2655</v>
      </c>
      <c r="J43" s="17">
        <v>16840</v>
      </c>
      <c r="K43" s="17">
        <v>40</v>
      </c>
      <c r="L43" s="17">
        <v>74</v>
      </c>
      <c r="M43" s="17">
        <f t="shared" si="1"/>
        <v>16954</v>
      </c>
      <c r="N43" s="18">
        <f t="shared" si="2"/>
        <v>159948</v>
      </c>
    </row>
    <row r="44" spans="1:14" ht="12.75">
      <c r="A44" s="2" t="s">
        <v>2</v>
      </c>
      <c r="B44" s="15">
        <f aca="true" t="shared" si="3" ref="B44:M44">SUM(B37:B43)</f>
        <v>162808</v>
      </c>
      <c r="C44" s="15">
        <f t="shared" si="3"/>
        <v>161998</v>
      </c>
      <c r="D44" s="15">
        <f t="shared" si="3"/>
        <v>138496</v>
      </c>
      <c r="E44" s="15">
        <f t="shared" si="3"/>
        <v>122676</v>
      </c>
      <c r="F44" s="15">
        <f t="shared" si="3"/>
        <v>17886</v>
      </c>
      <c r="G44" s="15">
        <f t="shared" si="3"/>
        <v>17026</v>
      </c>
      <c r="H44" s="15">
        <f t="shared" si="3"/>
        <v>16071</v>
      </c>
      <c r="I44" s="15">
        <f t="shared" si="3"/>
        <v>13807</v>
      </c>
      <c r="J44" s="15">
        <f t="shared" si="3"/>
        <v>101912</v>
      </c>
      <c r="K44" s="15">
        <f t="shared" si="3"/>
        <v>844</v>
      </c>
      <c r="L44" s="15">
        <f t="shared" si="3"/>
        <v>256</v>
      </c>
      <c r="M44" s="15">
        <f t="shared" si="3"/>
        <v>103012</v>
      </c>
      <c r="N44" s="15">
        <f t="shared" si="2"/>
        <v>753780</v>
      </c>
    </row>
    <row r="45" spans="2:11" ht="12.7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7" t="s">
        <v>3</v>
      </c>
      <c r="B46" s="14">
        <f>+B44+F44</f>
        <v>180694</v>
      </c>
      <c r="C46" s="14">
        <f>+C44</f>
        <v>161998</v>
      </c>
      <c r="D46" s="14">
        <f>+D44+H44</f>
        <v>154567</v>
      </c>
      <c r="E46" s="14">
        <f>+E44+I44</f>
        <v>136483</v>
      </c>
      <c r="F46" s="13"/>
      <c r="G46" s="14">
        <f>+G44</f>
        <v>17026</v>
      </c>
      <c r="H46" s="13"/>
      <c r="I46" s="13"/>
      <c r="J46" s="13"/>
      <c r="K46" s="13"/>
    </row>
    <row r="48" spans="1:9" ht="12.75">
      <c r="A48" s="1" t="s">
        <v>17</v>
      </c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1:16" s="4" customFormat="1" ht="12.75">
      <c r="A50" s="1" t="s">
        <v>69</v>
      </c>
      <c r="B50" s="26" t="s">
        <v>70</v>
      </c>
      <c r="C50" s="27"/>
      <c r="D50" s="2" t="s">
        <v>18</v>
      </c>
      <c r="E50" s="2" t="s">
        <v>19</v>
      </c>
      <c r="F50" s="2" t="s">
        <v>20</v>
      </c>
      <c r="G50" s="2" t="s">
        <v>21</v>
      </c>
      <c r="H50" s="2" t="s">
        <v>22</v>
      </c>
      <c r="I50" s="2" t="s">
        <v>23</v>
      </c>
      <c r="J50" s="2" t="s">
        <v>24</v>
      </c>
      <c r="K50" s="2" t="s">
        <v>25</v>
      </c>
      <c r="L50" s="2" t="s">
        <v>26</v>
      </c>
      <c r="M50" s="2" t="s">
        <v>27</v>
      </c>
      <c r="N50" s="2" t="s">
        <v>4</v>
      </c>
      <c r="O50" s="2" t="s">
        <v>2</v>
      </c>
      <c r="P50" s="12" t="s">
        <v>3</v>
      </c>
    </row>
    <row r="51" spans="1:16" s="4" customFormat="1" ht="12.75">
      <c r="A51" s="7" t="s">
        <v>68</v>
      </c>
      <c r="B51" s="23" t="s">
        <v>91</v>
      </c>
      <c r="C51" s="23"/>
      <c r="D51" s="16">
        <v>13950</v>
      </c>
      <c r="E51" s="16">
        <v>6287</v>
      </c>
      <c r="F51" s="16">
        <v>6717</v>
      </c>
      <c r="G51" s="16">
        <v>4421</v>
      </c>
      <c r="H51" s="16">
        <v>803</v>
      </c>
      <c r="I51" s="16">
        <v>3051</v>
      </c>
      <c r="J51" s="16">
        <v>41623</v>
      </c>
      <c r="K51" s="16">
        <v>26224</v>
      </c>
      <c r="L51" s="16">
        <v>14767</v>
      </c>
      <c r="M51" s="16">
        <v>10565</v>
      </c>
      <c r="N51" s="16">
        <v>8531</v>
      </c>
      <c r="O51" s="15">
        <f>SUM(D51:N51)</f>
        <v>136939</v>
      </c>
      <c r="P51" s="14">
        <f>+O51</f>
        <v>136939</v>
      </c>
    </row>
    <row r="52" spans="1:16" s="4" customFormat="1" ht="12.75">
      <c r="A52" s="7" t="s">
        <v>68</v>
      </c>
      <c r="B52" s="23" t="s">
        <v>92</v>
      </c>
      <c r="C52" s="23"/>
      <c r="D52" s="16">
        <v>13103</v>
      </c>
      <c r="E52" s="16">
        <v>7075</v>
      </c>
      <c r="F52" s="16">
        <v>6572</v>
      </c>
      <c r="G52" s="16">
        <v>5118</v>
      </c>
      <c r="H52" s="16">
        <v>891</v>
      </c>
      <c r="I52" s="16">
        <v>4169</v>
      </c>
      <c r="J52" s="16">
        <v>39594</v>
      </c>
      <c r="K52" s="16">
        <v>28166</v>
      </c>
      <c r="L52" s="16">
        <v>14693</v>
      </c>
      <c r="M52" s="16">
        <v>11956</v>
      </c>
      <c r="N52" s="16">
        <v>8459</v>
      </c>
      <c r="O52" s="15">
        <f aca="true" t="shared" si="4" ref="O52:O65">SUM(D52:N52)</f>
        <v>139796</v>
      </c>
      <c r="P52" s="14">
        <f>+O52</f>
        <v>139796</v>
      </c>
    </row>
    <row r="53" spans="1:16" ht="12.75">
      <c r="A53" s="7" t="s">
        <v>68</v>
      </c>
      <c r="B53" s="23" t="s">
        <v>93</v>
      </c>
      <c r="C53" s="24"/>
      <c r="D53" s="16">
        <v>15469</v>
      </c>
      <c r="E53" s="16">
        <v>7121</v>
      </c>
      <c r="F53" s="16">
        <v>7845</v>
      </c>
      <c r="G53" s="16">
        <v>5521</v>
      </c>
      <c r="H53" s="16">
        <v>955</v>
      </c>
      <c r="I53" s="16">
        <v>4080</v>
      </c>
      <c r="J53" s="16">
        <v>44601</v>
      </c>
      <c r="K53" s="16">
        <v>33010</v>
      </c>
      <c r="L53" s="16">
        <v>17534</v>
      </c>
      <c r="M53" s="16">
        <v>12391</v>
      </c>
      <c r="N53" s="16">
        <v>9803</v>
      </c>
      <c r="O53" s="15">
        <f t="shared" si="4"/>
        <v>158330</v>
      </c>
      <c r="P53" s="14">
        <f>+O53</f>
        <v>158330</v>
      </c>
    </row>
    <row r="54" spans="1:16" ht="12.75">
      <c r="A54" s="7" t="s">
        <v>68</v>
      </c>
      <c r="B54" s="23" t="s">
        <v>94</v>
      </c>
      <c r="C54" s="24"/>
      <c r="D54" s="16">
        <v>13300</v>
      </c>
      <c r="E54" s="16">
        <v>6099</v>
      </c>
      <c r="F54" s="16">
        <v>6138</v>
      </c>
      <c r="G54" s="16">
        <v>5197</v>
      </c>
      <c r="H54" s="16">
        <v>825</v>
      </c>
      <c r="I54" s="16">
        <v>4286</v>
      </c>
      <c r="J54" s="16">
        <v>39932</v>
      </c>
      <c r="K54" s="16">
        <v>31597</v>
      </c>
      <c r="L54" s="16">
        <v>15227</v>
      </c>
      <c r="M54" s="16">
        <v>10270</v>
      </c>
      <c r="N54" s="16">
        <v>8104</v>
      </c>
      <c r="O54" s="15">
        <f t="shared" si="4"/>
        <v>140975</v>
      </c>
      <c r="P54" s="14">
        <f>+O54</f>
        <v>140975</v>
      </c>
    </row>
    <row r="55" spans="1:16" ht="12.75">
      <c r="A55" s="7" t="s">
        <v>64</v>
      </c>
      <c r="B55" s="23" t="s">
        <v>95</v>
      </c>
      <c r="C55" s="24"/>
      <c r="D55" s="16">
        <v>9236</v>
      </c>
      <c r="E55" s="16">
        <v>5934</v>
      </c>
      <c r="F55" s="16">
        <v>4806</v>
      </c>
      <c r="G55" s="16">
        <v>10760</v>
      </c>
      <c r="H55" s="16">
        <v>1589</v>
      </c>
      <c r="I55" s="16">
        <v>10874</v>
      </c>
      <c r="J55" s="16">
        <v>42041</v>
      </c>
      <c r="K55" s="16">
        <v>23198</v>
      </c>
      <c r="L55" s="16">
        <v>12430</v>
      </c>
      <c r="M55" s="16">
        <v>11910</v>
      </c>
      <c r="N55" s="16">
        <v>9109</v>
      </c>
      <c r="O55" s="15">
        <f t="shared" si="4"/>
        <v>141887</v>
      </c>
      <c r="P55" s="14">
        <f>+O55+O59</f>
        <v>168701</v>
      </c>
    </row>
    <row r="56" spans="1:16" ht="12.75">
      <c r="A56" s="7" t="s">
        <v>64</v>
      </c>
      <c r="B56" s="23" t="s">
        <v>96</v>
      </c>
      <c r="C56" s="24"/>
      <c r="D56" s="16">
        <v>9730</v>
      </c>
      <c r="E56" s="16">
        <v>5558</v>
      </c>
      <c r="F56" s="16">
        <v>5159</v>
      </c>
      <c r="G56" s="16">
        <v>8447</v>
      </c>
      <c r="H56" s="16">
        <v>1511</v>
      </c>
      <c r="I56" s="16">
        <v>5989</v>
      </c>
      <c r="J56" s="16">
        <v>40379</v>
      </c>
      <c r="K56" s="16">
        <v>19972</v>
      </c>
      <c r="L56" s="16">
        <v>12745</v>
      </c>
      <c r="M56" s="16">
        <v>11141</v>
      </c>
      <c r="N56" s="16">
        <v>9120</v>
      </c>
      <c r="O56" s="15">
        <f t="shared" si="4"/>
        <v>129751</v>
      </c>
      <c r="P56" s="14">
        <f>+O56+O60</f>
        <v>154558</v>
      </c>
    </row>
    <row r="57" spans="1:16" ht="12.75">
      <c r="A57" s="7" t="s">
        <v>64</v>
      </c>
      <c r="B57" s="23" t="s">
        <v>97</v>
      </c>
      <c r="C57" s="24"/>
      <c r="D57" s="16">
        <v>7748</v>
      </c>
      <c r="E57" s="16">
        <v>5155</v>
      </c>
      <c r="F57" s="16">
        <v>3992</v>
      </c>
      <c r="G57" s="16">
        <v>9877</v>
      </c>
      <c r="H57" s="16">
        <v>1453</v>
      </c>
      <c r="I57" s="16">
        <v>10605</v>
      </c>
      <c r="J57" s="16">
        <v>38096</v>
      </c>
      <c r="K57" s="16">
        <v>18878</v>
      </c>
      <c r="L57" s="16">
        <v>10203</v>
      </c>
      <c r="M57" s="16">
        <v>10240</v>
      </c>
      <c r="N57" s="16">
        <v>7941</v>
      </c>
      <c r="O57" s="15">
        <f t="shared" si="4"/>
        <v>124188</v>
      </c>
      <c r="P57" s="14">
        <f>+O57+O61</f>
        <v>148011</v>
      </c>
    </row>
    <row r="58" spans="1:16" ht="12.75">
      <c r="A58" s="7" t="s">
        <v>64</v>
      </c>
      <c r="B58" s="23" t="s">
        <v>98</v>
      </c>
      <c r="C58" s="24"/>
      <c r="D58" s="16">
        <v>8873</v>
      </c>
      <c r="E58" s="16">
        <v>5653</v>
      </c>
      <c r="F58" s="16">
        <v>5938</v>
      </c>
      <c r="G58" s="16">
        <v>8050</v>
      </c>
      <c r="H58" s="16">
        <v>1493</v>
      </c>
      <c r="I58" s="16">
        <v>5572</v>
      </c>
      <c r="J58" s="16">
        <v>38767</v>
      </c>
      <c r="K58" s="16">
        <v>18390</v>
      </c>
      <c r="L58" s="16">
        <v>11390</v>
      </c>
      <c r="M58" s="16">
        <v>10984</v>
      </c>
      <c r="N58" s="16">
        <v>8762</v>
      </c>
      <c r="O58" s="15">
        <f t="shared" si="4"/>
        <v>123872</v>
      </c>
      <c r="P58" s="14">
        <f>+O58+O62</f>
        <v>148075</v>
      </c>
    </row>
    <row r="59" spans="1:16" ht="12.75">
      <c r="A59" s="7" t="s">
        <v>66</v>
      </c>
      <c r="B59" s="23" t="s">
        <v>95</v>
      </c>
      <c r="C59" s="24"/>
      <c r="D59" s="16">
        <v>1868</v>
      </c>
      <c r="E59" s="16">
        <v>894</v>
      </c>
      <c r="F59" s="16">
        <v>794</v>
      </c>
      <c r="G59" s="16">
        <v>1724</v>
      </c>
      <c r="H59" s="16">
        <v>224</v>
      </c>
      <c r="I59" s="16">
        <v>2301</v>
      </c>
      <c r="J59" s="16">
        <v>7423</v>
      </c>
      <c r="K59" s="16">
        <v>5813</v>
      </c>
      <c r="L59" s="16">
        <v>2342</v>
      </c>
      <c r="M59" s="16">
        <v>1743</v>
      </c>
      <c r="N59" s="16">
        <v>1688</v>
      </c>
      <c r="O59" s="15">
        <f t="shared" si="4"/>
        <v>26814</v>
      </c>
      <c r="P59" s="13"/>
    </row>
    <row r="60" spans="1:16" ht="12.75">
      <c r="A60" s="7" t="s">
        <v>66</v>
      </c>
      <c r="B60" s="23" t="s">
        <v>96</v>
      </c>
      <c r="C60" s="24"/>
      <c r="D60" s="16">
        <v>2052</v>
      </c>
      <c r="E60" s="16">
        <v>843</v>
      </c>
      <c r="F60" s="16">
        <v>888</v>
      </c>
      <c r="G60" s="16">
        <v>1346</v>
      </c>
      <c r="H60" s="16">
        <v>229</v>
      </c>
      <c r="I60" s="16">
        <v>1428</v>
      </c>
      <c r="J60" s="16">
        <v>7117</v>
      </c>
      <c r="K60" s="16">
        <v>5086</v>
      </c>
      <c r="L60" s="16">
        <v>2398</v>
      </c>
      <c r="M60" s="16">
        <v>1704</v>
      </c>
      <c r="N60" s="16">
        <v>1716</v>
      </c>
      <c r="O60" s="15">
        <f t="shared" si="4"/>
        <v>24807</v>
      </c>
      <c r="P60" s="13"/>
    </row>
    <row r="61" spans="1:16" ht="12.75">
      <c r="A61" s="7" t="s">
        <v>66</v>
      </c>
      <c r="B61" s="23" t="s">
        <v>97</v>
      </c>
      <c r="C61" s="24"/>
      <c r="D61" s="16">
        <v>1610</v>
      </c>
      <c r="E61" s="16">
        <v>754</v>
      </c>
      <c r="F61" s="16">
        <v>667</v>
      </c>
      <c r="G61" s="16">
        <v>1592</v>
      </c>
      <c r="H61" s="16">
        <v>204</v>
      </c>
      <c r="I61" s="16">
        <v>2322</v>
      </c>
      <c r="J61" s="16">
        <v>6790</v>
      </c>
      <c r="K61" s="16">
        <v>4877</v>
      </c>
      <c r="L61" s="16">
        <v>1934</v>
      </c>
      <c r="M61" s="16">
        <v>1531</v>
      </c>
      <c r="N61" s="16">
        <v>1542</v>
      </c>
      <c r="O61" s="15">
        <f t="shared" si="4"/>
        <v>23823</v>
      </c>
      <c r="P61" s="13"/>
    </row>
    <row r="62" spans="1:16" ht="12.75">
      <c r="A62" s="7" t="s">
        <v>66</v>
      </c>
      <c r="B62" s="23" t="s">
        <v>98</v>
      </c>
      <c r="C62" s="24"/>
      <c r="D62" s="16">
        <v>1925</v>
      </c>
      <c r="E62" s="16">
        <v>895</v>
      </c>
      <c r="F62" s="16">
        <v>1135</v>
      </c>
      <c r="G62" s="16">
        <v>1270</v>
      </c>
      <c r="H62" s="16">
        <v>221</v>
      </c>
      <c r="I62" s="16">
        <v>1337</v>
      </c>
      <c r="J62" s="16">
        <v>7018</v>
      </c>
      <c r="K62" s="16">
        <v>4823</v>
      </c>
      <c r="L62" s="16">
        <v>2206</v>
      </c>
      <c r="M62" s="16">
        <v>1687</v>
      </c>
      <c r="N62" s="16">
        <v>1686</v>
      </c>
      <c r="O62" s="15">
        <f t="shared" si="4"/>
        <v>24203</v>
      </c>
      <c r="P62" s="13"/>
    </row>
    <row r="63" spans="2:16" ht="12.75">
      <c r="B63" s="30" t="s">
        <v>50</v>
      </c>
      <c r="C63" s="31"/>
      <c r="D63" s="16">
        <v>24713</v>
      </c>
      <c r="E63" s="16">
        <v>15265</v>
      </c>
      <c r="F63" s="16">
        <v>13251</v>
      </c>
      <c r="G63" s="16">
        <v>16409</v>
      </c>
      <c r="H63" s="16">
        <v>2174</v>
      </c>
      <c r="I63" s="16">
        <v>17540</v>
      </c>
      <c r="J63" s="16">
        <v>70746</v>
      </c>
      <c r="K63" s="16">
        <v>41269</v>
      </c>
      <c r="L63" s="16">
        <v>32507</v>
      </c>
      <c r="M63" s="16">
        <v>22909</v>
      </c>
      <c r="N63" s="16">
        <v>16534</v>
      </c>
      <c r="O63" s="15">
        <f t="shared" si="4"/>
        <v>273317</v>
      </c>
      <c r="P63" s="13"/>
    </row>
    <row r="64" spans="2:16" ht="12.75">
      <c r="B64" s="30" t="s">
        <v>51</v>
      </c>
      <c r="C64" s="31"/>
      <c r="D64" s="16">
        <v>0</v>
      </c>
      <c r="E64" s="16">
        <v>0</v>
      </c>
      <c r="F64" s="16">
        <v>93</v>
      </c>
      <c r="G64" s="16">
        <v>21</v>
      </c>
      <c r="H64" s="16">
        <v>172</v>
      </c>
      <c r="I64" s="16">
        <v>28</v>
      </c>
      <c r="J64" s="16">
        <v>0</v>
      </c>
      <c r="K64" s="16">
        <v>0</v>
      </c>
      <c r="L64" s="16">
        <v>1</v>
      </c>
      <c r="M64" s="16">
        <v>40</v>
      </c>
      <c r="N64" s="16">
        <v>0</v>
      </c>
      <c r="O64" s="15">
        <f t="shared" si="4"/>
        <v>355</v>
      </c>
      <c r="P64" s="13"/>
    </row>
    <row r="65" spans="2:16" ht="12.75">
      <c r="B65" s="30" t="s">
        <v>52</v>
      </c>
      <c r="C65" s="31"/>
      <c r="D65" s="16">
        <v>11</v>
      </c>
      <c r="E65" s="16">
        <v>11</v>
      </c>
      <c r="F65" s="16">
        <v>13</v>
      </c>
      <c r="G65" s="16">
        <v>8</v>
      </c>
      <c r="H65" s="16">
        <v>0</v>
      </c>
      <c r="I65" s="16">
        <v>18</v>
      </c>
      <c r="J65" s="16">
        <v>117</v>
      </c>
      <c r="K65" s="16">
        <v>121</v>
      </c>
      <c r="L65" s="16">
        <v>23</v>
      </c>
      <c r="M65" s="16">
        <v>45</v>
      </c>
      <c r="N65" s="16">
        <v>1</v>
      </c>
      <c r="O65" s="15">
        <f t="shared" si="4"/>
        <v>368</v>
      </c>
      <c r="P65" s="13"/>
    </row>
    <row r="66" spans="2:16" ht="13.5" thickBot="1">
      <c r="B66" s="30" t="s">
        <v>63</v>
      </c>
      <c r="C66" s="31"/>
      <c r="D66" s="19">
        <f>SUM(D63:D65)</f>
        <v>24724</v>
      </c>
      <c r="E66" s="20">
        <f aca="true" t="shared" si="5" ref="E66:L66">SUM(E63:E65)</f>
        <v>15276</v>
      </c>
      <c r="F66" s="20">
        <f>SUM(F63:F65)</f>
        <v>13357</v>
      </c>
      <c r="G66" s="20">
        <f t="shared" si="5"/>
        <v>16438</v>
      </c>
      <c r="H66" s="20">
        <f t="shared" si="5"/>
        <v>2346</v>
      </c>
      <c r="I66" s="20">
        <f t="shared" si="5"/>
        <v>17586</v>
      </c>
      <c r="J66" s="20">
        <f t="shared" si="5"/>
        <v>70863</v>
      </c>
      <c r="K66" s="20">
        <f>SUM(K63:K65)</f>
        <v>41390</v>
      </c>
      <c r="L66" s="20">
        <f t="shared" si="5"/>
        <v>32531</v>
      </c>
      <c r="M66" s="20">
        <f>SUM(M63:M65)</f>
        <v>22994</v>
      </c>
      <c r="N66" s="20">
        <f>SUM(N63:N65)</f>
        <v>16535</v>
      </c>
      <c r="O66" s="18">
        <f>SUM(O63:O65)</f>
        <v>274040</v>
      </c>
      <c r="P66" s="13"/>
    </row>
    <row r="67" spans="2:16" ht="12.75">
      <c r="B67" s="30" t="s">
        <v>2</v>
      </c>
      <c r="C67" s="31"/>
      <c r="D67" s="15">
        <f aca="true" t="shared" si="6" ref="D67:O67">SUM(D51:D62)+D66</f>
        <v>123588</v>
      </c>
      <c r="E67" s="15">
        <f t="shared" si="6"/>
        <v>67544</v>
      </c>
      <c r="F67" s="15">
        <f t="shared" si="6"/>
        <v>64008</v>
      </c>
      <c r="G67" s="15">
        <f t="shared" si="6"/>
        <v>79761</v>
      </c>
      <c r="H67" s="15">
        <f t="shared" si="6"/>
        <v>12744</v>
      </c>
      <c r="I67" s="15">
        <f t="shared" si="6"/>
        <v>73600</v>
      </c>
      <c r="J67" s="15">
        <f t="shared" si="6"/>
        <v>424244</v>
      </c>
      <c r="K67" s="15">
        <f t="shared" si="6"/>
        <v>261424</v>
      </c>
      <c r="L67" s="15">
        <f t="shared" si="6"/>
        <v>150400</v>
      </c>
      <c r="M67" s="15">
        <f t="shared" si="6"/>
        <v>119116</v>
      </c>
      <c r="N67" s="15">
        <f t="shared" si="6"/>
        <v>92996</v>
      </c>
      <c r="O67" s="15">
        <f t="shared" si="6"/>
        <v>1469425</v>
      </c>
      <c r="P67" s="13"/>
    </row>
    <row r="68" spans="1:8" ht="12.75">
      <c r="A68" s="13"/>
      <c r="B68" s="13"/>
      <c r="C68" s="13"/>
      <c r="D68" s="13"/>
      <c r="E68" s="13"/>
      <c r="F68" s="13"/>
      <c r="G68" s="13"/>
      <c r="H68" s="13"/>
    </row>
    <row r="69" spans="1:6" ht="12.75">
      <c r="A69" s="1" t="s">
        <v>99</v>
      </c>
      <c r="B69" s="1"/>
      <c r="C69" s="1"/>
      <c r="D69" s="1"/>
      <c r="E69" s="1" t="s">
        <v>149</v>
      </c>
      <c r="F69" s="1"/>
    </row>
    <row r="70" spans="2:6" ht="12.75">
      <c r="B70" s="1"/>
      <c r="C70" s="1"/>
      <c r="D70" s="1"/>
      <c r="E70" s="1" t="s">
        <v>150</v>
      </c>
      <c r="F70" s="1"/>
    </row>
    <row r="71" spans="1:7" ht="12.75">
      <c r="A71" s="1"/>
      <c r="B71" s="9" t="s">
        <v>100</v>
      </c>
      <c r="C71" s="11"/>
      <c r="D71" s="11"/>
      <c r="E71" s="11" t="s">
        <v>149</v>
      </c>
      <c r="F71" s="9" t="s">
        <v>1</v>
      </c>
      <c r="G71" s="9"/>
    </row>
    <row r="72" spans="1:7" ht="12.75">
      <c r="A72" s="1" t="s">
        <v>0</v>
      </c>
      <c r="B72" s="8" t="s">
        <v>101</v>
      </c>
      <c r="C72" s="8" t="s">
        <v>50</v>
      </c>
      <c r="D72" s="8" t="s">
        <v>51</v>
      </c>
      <c r="E72" s="8" t="s">
        <v>52</v>
      </c>
      <c r="F72" s="8" t="s">
        <v>53</v>
      </c>
      <c r="G72" s="8" t="s">
        <v>2</v>
      </c>
    </row>
    <row r="73" spans="1:7" ht="12.75">
      <c r="A73" s="1"/>
      <c r="B73" s="10" t="s">
        <v>64</v>
      </c>
      <c r="C73" s="10"/>
      <c r="D73" s="10"/>
      <c r="E73" s="10"/>
      <c r="F73" s="10"/>
      <c r="G73" s="10"/>
    </row>
    <row r="74" spans="1:7" ht="12.75">
      <c r="A74" s="1" t="s">
        <v>58</v>
      </c>
      <c r="B74" s="13">
        <v>47686</v>
      </c>
      <c r="C74" s="13">
        <v>34353</v>
      </c>
      <c r="D74" s="13">
        <v>5</v>
      </c>
      <c r="E74" s="13">
        <v>183</v>
      </c>
      <c r="F74" s="13">
        <f aca="true" t="shared" si="7" ref="F74:F83">SUM(C74:E74)</f>
        <v>34541</v>
      </c>
      <c r="G74" s="15">
        <f aca="true" t="shared" si="8" ref="G74:G84">SUM(B74:B74)+F74</f>
        <v>82227</v>
      </c>
    </row>
    <row r="75" spans="1:7" ht="12.75">
      <c r="A75" s="1" t="s">
        <v>48</v>
      </c>
      <c r="B75" s="13">
        <v>20328</v>
      </c>
      <c r="C75" s="13">
        <v>14875</v>
      </c>
      <c r="D75" s="13">
        <v>0</v>
      </c>
      <c r="E75" s="13">
        <v>0</v>
      </c>
      <c r="F75" s="13">
        <f t="shared" si="7"/>
        <v>14875</v>
      </c>
      <c r="G75" s="15">
        <f t="shared" si="8"/>
        <v>35203</v>
      </c>
    </row>
    <row r="76" spans="1:7" ht="12.75">
      <c r="A76" s="1" t="s">
        <v>46</v>
      </c>
      <c r="B76" s="13">
        <v>14302</v>
      </c>
      <c r="C76" s="13">
        <v>5096</v>
      </c>
      <c r="D76" s="13">
        <v>9</v>
      </c>
      <c r="E76" s="13">
        <v>54</v>
      </c>
      <c r="F76" s="13">
        <f t="shared" si="7"/>
        <v>5159</v>
      </c>
      <c r="G76" s="15">
        <f t="shared" si="8"/>
        <v>19461</v>
      </c>
    </row>
    <row r="77" spans="1:7" ht="12.75">
      <c r="A77" s="1" t="s">
        <v>47</v>
      </c>
      <c r="B77" s="13">
        <v>11879</v>
      </c>
      <c r="C77" s="13">
        <v>7817</v>
      </c>
      <c r="D77" s="13">
        <v>5</v>
      </c>
      <c r="E77" s="13">
        <v>38</v>
      </c>
      <c r="F77" s="13">
        <f t="shared" si="7"/>
        <v>7860</v>
      </c>
      <c r="G77" s="15">
        <f t="shared" si="8"/>
        <v>19739</v>
      </c>
    </row>
    <row r="78" spans="1:7" ht="12.75">
      <c r="A78" s="1" t="s">
        <v>56</v>
      </c>
      <c r="B78" s="13">
        <v>11507</v>
      </c>
      <c r="C78" s="13">
        <v>7331</v>
      </c>
      <c r="D78" s="13">
        <v>0</v>
      </c>
      <c r="E78" s="13">
        <v>0</v>
      </c>
      <c r="F78" s="13">
        <f t="shared" si="7"/>
        <v>7331</v>
      </c>
      <c r="G78" s="15">
        <f t="shared" si="8"/>
        <v>18838</v>
      </c>
    </row>
    <row r="79" spans="1:7" ht="12.75">
      <c r="A79" s="1" t="s">
        <v>45</v>
      </c>
      <c r="B79" s="13">
        <v>17505</v>
      </c>
      <c r="C79" s="13">
        <v>10690</v>
      </c>
      <c r="D79" s="13">
        <v>41</v>
      </c>
      <c r="E79" s="13">
        <v>36</v>
      </c>
      <c r="F79" s="13">
        <f t="shared" si="7"/>
        <v>10767</v>
      </c>
      <c r="G79" s="15">
        <f t="shared" si="8"/>
        <v>28272</v>
      </c>
    </row>
    <row r="80" spans="1:7" ht="12.75">
      <c r="A80" s="1" t="s">
        <v>57</v>
      </c>
      <c r="B80" s="13">
        <v>14046</v>
      </c>
      <c r="C80" s="13">
        <v>10167</v>
      </c>
      <c r="D80" s="13">
        <v>1</v>
      </c>
      <c r="E80" s="13">
        <v>56</v>
      </c>
      <c r="F80" s="13">
        <f t="shared" si="7"/>
        <v>10224</v>
      </c>
      <c r="G80" s="15">
        <f t="shared" si="8"/>
        <v>24270</v>
      </c>
    </row>
    <row r="81" spans="1:7" ht="12.75">
      <c r="A81" s="1" t="s">
        <v>49</v>
      </c>
      <c r="B81" s="13">
        <v>4963</v>
      </c>
      <c r="C81" s="13">
        <v>3199</v>
      </c>
      <c r="D81" s="13">
        <v>0</v>
      </c>
      <c r="E81" s="13">
        <v>31</v>
      </c>
      <c r="F81" s="13">
        <f t="shared" si="7"/>
        <v>3230</v>
      </c>
      <c r="G81" s="15">
        <f t="shared" si="8"/>
        <v>8193</v>
      </c>
    </row>
    <row r="82" spans="1:7" ht="12.75">
      <c r="A82" s="1" t="s">
        <v>59</v>
      </c>
      <c r="B82" s="13">
        <v>13937</v>
      </c>
      <c r="C82" s="13">
        <v>7725</v>
      </c>
      <c r="D82" s="13">
        <v>0</v>
      </c>
      <c r="E82" s="13">
        <v>51</v>
      </c>
      <c r="F82" s="13">
        <f t="shared" si="7"/>
        <v>7776</v>
      </c>
      <c r="G82" s="15">
        <f t="shared" si="8"/>
        <v>21713</v>
      </c>
    </row>
    <row r="83" spans="1:7" ht="13.5" thickBot="1">
      <c r="A83" s="1" t="s">
        <v>62</v>
      </c>
      <c r="B83" s="17">
        <v>15960</v>
      </c>
      <c r="C83" s="17">
        <v>23578</v>
      </c>
      <c r="D83" s="17">
        <v>0</v>
      </c>
      <c r="E83" s="17">
        <v>0</v>
      </c>
      <c r="F83" s="17">
        <f t="shared" si="7"/>
        <v>23578</v>
      </c>
      <c r="G83" s="18">
        <f t="shared" si="8"/>
        <v>39538</v>
      </c>
    </row>
    <row r="84" spans="1:7" ht="12.75">
      <c r="A84" s="2" t="s">
        <v>2</v>
      </c>
      <c r="B84" s="15">
        <f>SUM(B74:B83)</f>
        <v>172113</v>
      </c>
      <c r="C84" s="15">
        <f>SUM(C74:C83)</f>
        <v>124831</v>
      </c>
      <c r="D84" s="15">
        <f>SUM(D74:D83)</f>
        <v>61</v>
      </c>
      <c r="E84" s="15">
        <f>SUM(E74:E83)</f>
        <v>449</v>
      </c>
      <c r="F84" s="15">
        <f>SUM(F74:F83)</f>
        <v>125341</v>
      </c>
      <c r="G84" s="15">
        <f t="shared" si="8"/>
        <v>297454</v>
      </c>
    </row>
    <row r="85" spans="2:7" ht="12.75">
      <c r="B85" s="13"/>
      <c r="C85" s="13"/>
      <c r="D85" s="13"/>
      <c r="E85" s="13"/>
      <c r="F85" s="13"/>
      <c r="G85" s="13"/>
    </row>
    <row r="86" spans="1:7" ht="12.75">
      <c r="A86" s="7" t="s">
        <v>3</v>
      </c>
      <c r="B86" s="14">
        <f>+B84</f>
        <v>172113</v>
      </c>
      <c r="C86" s="13"/>
      <c r="D86" s="13"/>
      <c r="E86" s="13"/>
      <c r="F86" s="13"/>
      <c r="G86" s="13"/>
    </row>
    <row r="88" spans="1:10" ht="12.75">
      <c r="A88" s="1" t="s">
        <v>28</v>
      </c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1:14" ht="12.75">
      <c r="A90" s="1"/>
      <c r="B90" s="9" t="s">
        <v>102</v>
      </c>
      <c r="C90" s="9" t="s">
        <v>104</v>
      </c>
      <c r="D90" s="9" t="s">
        <v>106</v>
      </c>
      <c r="E90" s="9" t="s">
        <v>108</v>
      </c>
      <c r="F90" s="9" t="s">
        <v>106</v>
      </c>
      <c r="G90" s="9" t="s">
        <v>108</v>
      </c>
      <c r="H90" s="9" t="s">
        <v>106</v>
      </c>
      <c r="I90" s="9" t="s">
        <v>104</v>
      </c>
      <c r="J90" s="11"/>
      <c r="K90" s="11"/>
      <c r="L90" s="11"/>
      <c r="M90" s="9" t="s">
        <v>1</v>
      </c>
      <c r="N90" s="9"/>
    </row>
    <row r="91" spans="1:14" ht="12.75">
      <c r="A91" s="1" t="s">
        <v>0</v>
      </c>
      <c r="B91" s="8" t="s">
        <v>103</v>
      </c>
      <c r="C91" s="8" t="s">
        <v>105</v>
      </c>
      <c r="D91" s="8" t="s">
        <v>107</v>
      </c>
      <c r="E91" s="8" t="s">
        <v>109</v>
      </c>
      <c r="F91" s="8" t="s">
        <v>107</v>
      </c>
      <c r="G91" s="8" t="s">
        <v>109</v>
      </c>
      <c r="H91" s="8" t="s">
        <v>107</v>
      </c>
      <c r="I91" s="8" t="s">
        <v>105</v>
      </c>
      <c r="J91" s="8" t="s">
        <v>50</v>
      </c>
      <c r="K91" s="8" t="s">
        <v>51</v>
      </c>
      <c r="L91" s="8" t="s">
        <v>52</v>
      </c>
      <c r="M91" s="8" t="s">
        <v>53</v>
      </c>
      <c r="N91" s="8" t="s">
        <v>2</v>
      </c>
    </row>
    <row r="92" spans="1:14" ht="12.75">
      <c r="A92" s="1"/>
      <c r="B92" s="10" t="s">
        <v>68</v>
      </c>
      <c r="C92" s="10" t="s">
        <v>68</v>
      </c>
      <c r="D92" s="10" t="s">
        <v>64</v>
      </c>
      <c r="E92" s="10" t="s">
        <v>64</v>
      </c>
      <c r="F92" s="10" t="s">
        <v>66</v>
      </c>
      <c r="G92" s="10" t="s">
        <v>66</v>
      </c>
      <c r="H92" s="10" t="s">
        <v>67</v>
      </c>
      <c r="I92" s="10" t="s">
        <v>67</v>
      </c>
      <c r="J92" s="10"/>
      <c r="K92" s="10"/>
      <c r="L92" s="10"/>
      <c r="M92" s="10"/>
      <c r="N92" s="10"/>
    </row>
    <row r="93" spans="1:14" ht="12.75">
      <c r="A93" s="1" t="s">
        <v>29</v>
      </c>
      <c r="B93" s="13">
        <v>11667</v>
      </c>
      <c r="C93" s="13">
        <v>10689</v>
      </c>
      <c r="D93" s="13">
        <v>11844</v>
      </c>
      <c r="E93" s="13">
        <v>10582</v>
      </c>
      <c r="F93" s="13">
        <v>2250</v>
      </c>
      <c r="G93" s="13">
        <v>2351</v>
      </c>
      <c r="H93" s="13">
        <v>1442</v>
      </c>
      <c r="I93" s="13">
        <v>1572</v>
      </c>
      <c r="J93" s="13">
        <v>10839</v>
      </c>
      <c r="K93" s="13">
        <v>0</v>
      </c>
      <c r="L93" s="13">
        <v>26</v>
      </c>
      <c r="M93" s="13">
        <f>SUM(J93:L93)</f>
        <v>10865</v>
      </c>
      <c r="N93" s="15">
        <f>SUM(B93:I93)+M93</f>
        <v>63262</v>
      </c>
    </row>
    <row r="94" spans="1:14" ht="12.75">
      <c r="A94" s="1" t="s">
        <v>30</v>
      </c>
      <c r="B94" s="13">
        <v>7644</v>
      </c>
      <c r="C94" s="13">
        <v>8109</v>
      </c>
      <c r="D94" s="13">
        <v>13177</v>
      </c>
      <c r="E94" s="13">
        <v>10878</v>
      </c>
      <c r="F94" s="13">
        <v>2146</v>
      </c>
      <c r="G94" s="13">
        <v>2135</v>
      </c>
      <c r="H94" s="13">
        <v>1130</v>
      </c>
      <c r="I94" s="13">
        <v>1114</v>
      </c>
      <c r="J94" s="13">
        <v>7629</v>
      </c>
      <c r="K94" s="13">
        <v>53</v>
      </c>
      <c r="L94" s="13">
        <v>5</v>
      </c>
      <c r="M94" s="13">
        <f aca="true" t="shared" si="9" ref="M94:M99">SUM(J94:L94)</f>
        <v>7687</v>
      </c>
      <c r="N94" s="15">
        <f aca="true" t="shared" si="10" ref="N94:N99">SUM(B94:I94)+M94</f>
        <v>54020</v>
      </c>
    </row>
    <row r="95" spans="1:14" ht="12.75">
      <c r="A95" s="1" t="s">
        <v>31</v>
      </c>
      <c r="B95" s="13">
        <v>131641</v>
      </c>
      <c r="C95" s="13">
        <v>145754</v>
      </c>
      <c r="D95" s="13">
        <v>137278</v>
      </c>
      <c r="E95" s="13">
        <v>104492</v>
      </c>
      <c r="F95" s="13">
        <v>24231</v>
      </c>
      <c r="G95" s="13">
        <v>23943</v>
      </c>
      <c r="H95" s="13">
        <v>16484</v>
      </c>
      <c r="I95" s="13">
        <v>15910</v>
      </c>
      <c r="J95" s="13">
        <v>66737</v>
      </c>
      <c r="K95" s="13">
        <v>4202</v>
      </c>
      <c r="L95" s="13">
        <v>202</v>
      </c>
      <c r="M95" s="13">
        <f t="shared" si="9"/>
        <v>71141</v>
      </c>
      <c r="N95" s="15">
        <f t="shared" si="10"/>
        <v>670874</v>
      </c>
    </row>
    <row r="96" spans="1:14" ht="12.75">
      <c r="A96" s="1" t="s">
        <v>32</v>
      </c>
      <c r="B96" s="13">
        <v>16434</v>
      </c>
      <c r="C96" s="13">
        <v>16677</v>
      </c>
      <c r="D96" s="13">
        <v>22470</v>
      </c>
      <c r="E96" s="13">
        <v>18810</v>
      </c>
      <c r="F96" s="13">
        <v>3535</v>
      </c>
      <c r="G96" s="13">
        <v>3520</v>
      </c>
      <c r="H96" s="13">
        <v>2118</v>
      </c>
      <c r="I96" s="13">
        <v>2086</v>
      </c>
      <c r="J96" s="13">
        <v>10716</v>
      </c>
      <c r="K96" s="13">
        <v>26</v>
      </c>
      <c r="L96" s="13">
        <v>16</v>
      </c>
      <c r="M96" s="13">
        <f t="shared" si="9"/>
        <v>10758</v>
      </c>
      <c r="N96" s="15">
        <f t="shared" si="10"/>
        <v>96408</v>
      </c>
    </row>
    <row r="97" spans="1:14" ht="12.75">
      <c r="A97" s="1" t="s">
        <v>33</v>
      </c>
      <c r="B97" s="13">
        <v>4737</v>
      </c>
      <c r="C97" s="13">
        <v>4384</v>
      </c>
      <c r="D97" s="13">
        <v>5547</v>
      </c>
      <c r="E97" s="13">
        <v>5044</v>
      </c>
      <c r="F97" s="13">
        <v>830</v>
      </c>
      <c r="G97" s="13">
        <v>892</v>
      </c>
      <c r="H97" s="13">
        <v>632</v>
      </c>
      <c r="I97" s="13">
        <v>629</v>
      </c>
      <c r="J97" s="13">
        <v>3866</v>
      </c>
      <c r="K97" s="13">
        <v>48</v>
      </c>
      <c r="L97" s="13">
        <v>9</v>
      </c>
      <c r="M97" s="13">
        <f t="shared" si="9"/>
        <v>3923</v>
      </c>
      <c r="N97" s="15">
        <f t="shared" si="10"/>
        <v>26618</v>
      </c>
    </row>
    <row r="98" spans="1:14" ht="12.75">
      <c r="A98" s="1" t="s">
        <v>34</v>
      </c>
      <c r="B98" s="13">
        <v>11112</v>
      </c>
      <c r="C98" s="13">
        <v>9821</v>
      </c>
      <c r="D98" s="13">
        <v>18437</v>
      </c>
      <c r="E98" s="13">
        <v>17929</v>
      </c>
      <c r="F98" s="13">
        <v>2045</v>
      </c>
      <c r="G98" s="13">
        <v>2271</v>
      </c>
      <c r="H98" s="13">
        <v>1385</v>
      </c>
      <c r="I98" s="13">
        <v>1458</v>
      </c>
      <c r="J98" s="13">
        <v>12984</v>
      </c>
      <c r="K98" s="13">
        <v>95</v>
      </c>
      <c r="L98" s="13">
        <v>26</v>
      </c>
      <c r="M98" s="13">
        <f t="shared" si="9"/>
        <v>13105</v>
      </c>
      <c r="N98" s="15">
        <f t="shared" si="10"/>
        <v>77563</v>
      </c>
    </row>
    <row r="99" spans="1:14" ht="12.75">
      <c r="A99" s="1" t="s">
        <v>35</v>
      </c>
      <c r="B99" s="13">
        <v>10600</v>
      </c>
      <c r="C99" s="13">
        <v>11148</v>
      </c>
      <c r="D99" s="13">
        <v>18053</v>
      </c>
      <c r="E99" s="13">
        <v>15312</v>
      </c>
      <c r="F99" s="13">
        <v>3493</v>
      </c>
      <c r="G99" s="13">
        <v>3465</v>
      </c>
      <c r="H99" s="13">
        <v>1806</v>
      </c>
      <c r="I99" s="13">
        <v>1753</v>
      </c>
      <c r="J99" s="13">
        <v>9836</v>
      </c>
      <c r="K99" s="13">
        <v>122</v>
      </c>
      <c r="L99" s="13">
        <v>16</v>
      </c>
      <c r="M99" s="13">
        <f t="shared" si="9"/>
        <v>9974</v>
      </c>
      <c r="N99" s="15">
        <f t="shared" si="10"/>
        <v>75604</v>
      </c>
    </row>
    <row r="100" spans="1:14" ht="13.5" thickBot="1">
      <c r="A100" s="1" t="s">
        <v>36</v>
      </c>
      <c r="B100" s="17">
        <v>3154</v>
      </c>
      <c r="C100" s="17">
        <v>2835</v>
      </c>
      <c r="D100" s="17">
        <v>4269</v>
      </c>
      <c r="E100" s="17">
        <v>3837</v>
      </c>
      <c r="F100" s="17">
        <v>611</v>
      </c>
      <c r="G100" s="17">
        <v>647</v>
      </c>
      <c r="H100" s="17">
        <v>416</v>
      </c>
      <c r="I100" s="17">
        <v>390</v>
      </c>
      <c r="J100" s="17">
        <v>2745</v>
      </c>
      <c r="K100" s="17">
        <v>22</v>
      </c>
      <c r="L100" s="17">
        <v>4</v>
      </c>
      <c r="M100" s="17">
        <f>SUM(J100:L100)</f>
        <v>2771</v>
      </c>
      <c r="N100" s="18">
        <f>SUM(B100:I100)+M100</f>
        <v>18930</v>
      </c>
    </row>
    <row r="101" spans="1:14" ht="12.75">
      <c r="A101" s="2" t="s">
        <v>2</v>
      </c>
      <c r="B101" s="15">
        <f>SUM(B93:B100)</f>
        <v>196989</v>
      </c>
      <c r="C101" s="15">
        <f aca="true" t="shared" si="11" ref="C101:J101">SUM(C93:C100)</f>
        <v>209417</v>
      </c>
      <c r="D101" s="15">
        <f t="shared" si="11"/>
        <v>231075</v>
      </c>
      <c r="E101" s="15">
        <f t="shared" si="11"/>
        <v>186884</v>
      </c>
      <c r="F101" s="15">
        <f t="shared" si="11"/>
        <v>39141</v>
      </c>
      <c r="G101" s="15">
        <f t="shared" si="11"/>
        <v>39224</v>
      </c>
      <c r="H101" s="15">
        <f t="shared" si="11"/>
        <v>25413</v>
      </c>
      <c r="I101" s="15">
        <f t="shared" si="11"/>
        <v>24912</v>
      </c>
      <c r="J101" s="15">
        <f t="shared" si="11"/>
        <v>125352</v>
      </c>
      <c r="K101" s="15">
        <f>SUM(K93:K100)</f>
        <v>4568</v>
      </c>
      <c r="L101" s="15">
        <f>SUM(L93:L100)</f>
        <v>304</v>
      </c>
      <c r="M101" s="15">
        <f>SUM(M93:M100)</f>
        <v>130224</v>
      </c>
      <c r="N101" s="15">
        <f>SUM(B101:I101)+M101</f>
        <v>1083279</v>
      </c>
    </row>
    <row r="102" spans="2:14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2.75">
      <c r="A103" s="7" t="s">
        <v>3</v>
      </c>
      <c r="B103" s="14">
        <f>+B101</f>
        <v>196989</v>
      </c>
      <c r="C103" s="14">
        <f>C101+I101</f>
        <v>234329</v>
      </c>
      <c r="D103" s="14">
        <f>+D101+F101+H101</f>
        <v>295629</v>
      </c>
      <c r="E103" s="14">
        <f>+E101+G101</f>
        <v>226108</v>
      </c>
      <c r="F103" s="13"/>
      <c r="G103" s="13"/>
      <c r="H103" s="13"/>
      <c r="I103" s="13"/>
      <c r="J103" s="13"/>
      <c r="K103" s="13"/>
      <c r="L103" s="13"/>
      <c r="M103" s="13"/>
      <c r="N103" s="13"/>
    </row>
    <row r="105" spans="1:12" ht="12.75">
      <c r="A105" s="1" t="s">
        <v>110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0" s="4" customFormat="1" ht="12.75">
      <c r="A107" s="1" t="s">
        <v>69</v>
      </c>
      <c r="B107" s="26" t="s">
        <v>70</v>
      </c>
      <c r="C107" s="27"/>
      <c r="D107" s="2" t="s">
        <v>111</v>
      </c>
      <c r="E107" s="2" t="s">
        <v>112</v>
      </c>
      <c r="F107" s="2" t="s">
        <v>44</v>
      </c>
      <c r="G107" s="2" t="s">
        <v>55</v>
      </c>
      <c r="H107" s="2" t="s">
        <v>113</v>
      </c>
      <c r="I107" s="2" t="s">
        <v>2</v>
      </c>
      <c r="J107" s="12" t="s">
        <v>3</v>
      </c>
    </row>
    <row r="108" spans="1:10" s="4" customFormat="1" ht="12.75">
      <c r="A108" s="7" t="s">
        <v>68</v>
      </c>
      <c r="B108" s="23" t="s">
        <v>114</v>
      </c>
      <c r="C108" s="23"/>
      <c r="D108" s="16">
        <v>48143</v>
      </c>
      <c r="E108" s="16">
        <v>54579</v>
      </c>
      <c r="F108" s="16">
        <v>14934</v>
      </c>
      <c r="G108" s="16">
        <v>55944</v>
      </c>
      <c r="H108" s="16">
        <v>194790</v>
      </c>
      <c r="I108" s="15">
        <f aca="true" t="shared" si="12" ref="I108:I126">SUM(D108:H108)</f>
        <v>368390</v>
      </c>
      <c r="J108" s="14">
        <f>+I108+I117+I120</f>
        <v>405704</v>
      </c>
    </row>
    <row r="109" spans="1:10" s="4" customFormat="1" ht="12.75">
      <c r="A109" s="7" t="s">
        <v>68</v>
      </c>
      <c r="B109" s="23" t="s">
        <v>115</v>
      </c>
      <c r="C109" s="23"/>
      <c r="D109" s="16">
        <v>52464</v>
      </c>
      <c r="E109" s="16">
        <v>62142</v>
      </c>
      <c r="F109" s="16">
        <v>15637</v>
      </c>
      <c r="G109" s="16">
        <v>58474</v>
      </c>
      <c r="H109" s="16">
        <v>199238</v>
      </c>
      <c r="I109" s="15">
        <f t="shared" si="12"/>
        <v>387955</v>
      </c>
      <c r="J109" s="14">
        <f>+I109+I115+I118+I121</f>
        <v>474590</v>
      </c>
    </row>
    <row r="110" spans="1:10" ht="12.75">
      <c r="A110" s="7" t="s">
        <v>68</v>
      </c>
      <c r="B110" s="23" t="s">
        <v>116</v>
      </c>
      <c r="C110" s="24"/>
      <c r="D110" s="16">
        <v>49736</v>
      </c>
      <c r="E110" s="16">
        <v>62780</v>
      </c>
      <c r="F110" s="16">
        <v>15574</v>
      </c>
      <c r="G110" s="16">
        <v>54262</v>
      </c>
      <c r="H110" s="16">
        <v>191640</v>
      </c>
      <c r="I110" s="15">
        <f t="shared" si="12"/>
        <v>373992</v>
      </c>
      <c r="J110" s="14">
        <f>+I110</f>
        <v>373992</v>
      </c>
    </row>
    <row r="111" spans="1:10" ht="12.75">
      <c r="A111" s="7" t="s">
        <v>64</v>
      </c>
      <c r="B111" s="23" t="s">
        <v>117</v>
      </c>
      <c r="C111" s="24"/>
      <c r="D111" s="16">
        <v>38633</v>
      </c>
      <c r="E111" s="16">
        <v>48102</v>
      </c>
      <c r="F111" s="16">
        <v>15858</v>
      </c>
      <c r="G111" s="16">
        <v>36660</v>
      </c>
      <c r="H111" s="16">
        <v>99331</v>
      </c>
      <c r="I111" s="15">
        <f t="shared" si="12"/>
        <v>238584</v>
      </c>
      <c r="J111" s="14">
        <f>+I111+I114</f>
        <v>282118</v>
      </c>
    </row>
    <row r="112" spans="1:10" ht="12.75">
      <c r="A112" s="7" t="s">
        <v>64</v>
      </c>
      <c r="B112" s="23" t="s">
        <v>118</v>
      </c>
      <c r="C112" s="24"/>
      <c r="D112" s="16">
        <v>34518</v>
      </c>
      <c r="E112" s="16">
        <v>40630</v>
      </c>
      <c r="F112" s="16">
        <v>14408</v>
      </c>
      <c r="G112" s="16">
        <v>32913</v>
      </c>
      <c r="H112" s="16">
        <v>93926</v>
      </c>
      <c r="I112" s="15">
        <f t="shared" si="12"/>
        <v>216395</v>
      </c>
      <c r="J112" s="14">
        <f>+I112</f>
        <v>216395</v>
      </c>
    </row>
    <row r="113" spans="1:10" ht="12.75">
      <c r="A113" s="7" t="s">
        <v>64</v>
      </c>
      <c r="B113" s="23" t="s">
        <v>119</v>
      </c>
      <c r="C113" s="24"/>
      <c r="D113" s="16">
        <v>37616</v>
      </c>
      <c r="E113" s="16">
        <v>45953</v>
      </c>
      <c r="F113" s="16">
        <v>15719</v>
      </c>
      <c r="G113" s="16">
        <v>38199</v>
      </c>
      <c r="H113" s="16">
        <v>105615</v>
      </c>
      <c r="I113" s="15">
        <f t="shared" si="12"/>
        <v>243102</v>
      </c>
      <c r="J113" s="14">
        <f>+I113+I116+I122</f>
        <v>301367</v>
      </c>
    </row>
    <row r="114" spans="1:9" ht="12.75">
      <c r="A114" s="7" t="s">
        <v>66</v>
      </c>
      <c r="B114" s="23" t="s">
        <v>117</v>
      </c>
      <c r="C114" s="24"/>
      <c r="D114" s="16">
        <v>9262</v>
      </c>
      <c r="E114" s="16">
        <v>9644</v>
      </c>
      <c r="F114" s="16">
        <v>3584</v>
      </c>
      <c r="G114" s="16">
        <v>6577</v>
      </c>
      <c r="H114" s="16">
        <v>14467</v>
      </c>
      <c r="I114" s="15">
        <f t="shared" si="12"/>
        <v>43534</v>
      </c>
    </row>
    <row r="115" spans="1:10" ht="12.75">
      <c r="A115" s="7" t="s">
        <v>66</v>
      </c>
      <c r="B115" s="23" t="s">
        <v>115</v>
      </c>
      <c r="C115" s="23"/>
      <c r="D115" s="16">
        <v>10798</v>
      </c>
      <c r="E115" s="16">
        <v>10448</v>
      </c>
      <c r="F115" s="16">
        <v>4079</v>
      </c>
      <c r="G115" s="16">
        <v>7222</v>
      </c>
      <c r="H115" s="16">
        <v>16543</v>
      </c>
      <c r="I115" s="15">
        <f t="shared" si="12"/>
        <v>49090</v>
      </c>
      <c r="J115" s="13"/>
    </row>
    <row r="116" spans="1:10" ht="12.75">
      <c r="A116" s="7" t="s">
        <v>66</v>
      </c>
      <c r="B116" s="23" t="s">
        <v>119</v>
      </c>
      <c r="C116" s="24"/>
      <c r="D116" s="16">
        <v>9023</v>
      </c>
      <c r="E116" s="16">
        <v>8795</v>
      </c>
      <c r="F116" s="16">
        <v>3552</v>
      </c>
      <c r="G116" s="16">
        <v>6640</v>
      </c>
      <c r="H116" s="16">
        <v>15035</v>
      </c>
      <c r="I116" s="15">
        <f t="shared" si="12"/>
        <v>43045</v>
      </c>
      <c r="J116" s="13"/>
    </row>
    <row r="117" spans="1:10" ht="12.75">
      <c r="A117" s="7" t="s">
        <v>67</v>
      </c>
      <c r="B117" s="23" t="s">
        <v>114</v>
      </c>
      <c r="C117" s="23"/>
      <c r="D117" s="16">
        <v>4652</v>
      </c>
      <c r="E117" s="16">
        <v>4094</v>
      </c>
      <c r="F117" s="16">
        <v>1476</v>
      </c>
      <c r="G117" s="16">
        <v>2895</v>
      </c>
      <c r="H117" s="16">
        <v>8855</v>
      </c>
      <c r="I117" s="15">
        <f t="shared" si="12"/>
        <v>21972</v>
      </c>
      <c r="J117" s="13"/>
    </row>
    <row r="118" spans="1:10" ht="12.75">
      <c r="A118" s="7" t="s">
        <v>67</v>
      </c>
      <c r="B118" s="23" t="s">
        <v>115</v>
      </c>
      <c r="C118" s="23"/>
      <c r="D118" s="16">
        <v>4699</v>
      </c>
      <c r="E118" s="16">
        <v>4446</v>
      </c>
      <c r="F118" s="16">
        <v>1421</v>
      </c>
      <c r="G118" s="16">
        <v>2918</v>
      </c>
      <c r="H118" s="16">
        <v>8677</v>
      </c>
      <c r="I118" s="15">
        <f t="shared" si="12"/>
        <v>22161</v>
      </c>
      <c r="J118" s="13"/>
    </row>
    <row r="119" spans="1:10" ht="12.75">
      <c r="A119" s="7" t="s">
        <v>67</v>
      </c>
      <c r="B119" s="23" t="s">
        <v>120</v>
      </c>
      <c r="C119" s="23"/>
      <c r="D119" s="16">
        <v>4106</v>
      </c>
      <c r="E119" s="16">
        <v>4012</v>
      </c>
      <c r="F119" s="16">
        <v>1261</v>
      </c>
      <c r="G119" s="16">
        <v>2619</v>
      </c>
      <c r="H119" s="16">
        <v>7726</v>
      </c>
      <c r="I119" s="15">
        <f t="shared" si="12"/>
        <v>19724</v>
      </c>
      <c r="J119" s="14">
        <f>+I119</f>
        <v>19724</v>
      </c>
    </row>
    <row r="120" spans="1:10" ht="12.75">
      <c r="A120" s="7" t="s">
        <v>65</v>
      </c>
      <c r="B120" s="23" t="s">
        <v>114</v>
      </c>
      <c r="C120" s="23"/>
      <c r="D120" s="16">
        <v>2971</v>
      </c>
      <c r="E120" s="16">
        <v>2573</v>
      </c>
      <c r="F120" s="16">
        <v>1070</v>
      </c>
      <c r="G120" s="16">
        <v>2111</v>
      </c>
      <c r="H120" s="16">
        <v>6617</v>
      </c>
      <c r="I120" s="15">
        <f t="shared" si="12"/>
        <v>15342</v>
      </c>
      <c r="J120" s="13"/>
    </row>
    <row r="121" spans="1:10" ht="12.75">
      <c r="A121" s="7" t="s">
        <v>65</v>
      </c>
      <c r="B121" s="23" t="s">
        <v>115</v>
      </c>
      <c r="C121" s="23"/>
      <c r="D121" s="16">
        <v>3142</v>
      </c>
      <c r="E121" s="16">
        <v>2722</v>
      </c>
      <c r="F121" s="16">
        <v>1081</v>
      </c>
      <c r="G121" s="16">
        <v>2155</v>
      </c>
      <c r="H121" s="16">
        <v>6284</v>
      </c>
      <c r="I121" s="15">
        <f t="shared" si="12"/>
        <v>15384</v>
      </c>
      <c r="J121" s="13"/>
    </row>
    <row r="122" spans="1:10" ht="12.75">
      <c r="A122" s="7" t="s">
        <v>65</v>
      </c>
      <c r="B122" s="23" t="s">
        <v>119</v>
      </c>
      <c r="C122" s="24"/>
      <c r="D122" s="16">
        <v>2967</v>
      </c>
      <c r="E122" s="16">
        <v>2603</v>
      </c>
      <c r="F122" s="16">
        <v>1038</v>
      </c>
      <c r="G122" s="16">
        <v>2148</v>
      </c>
      <c r="H122" s="16">
        <v>6464</v>
      </c>
      <c r="I122" s="15">
        <f t="shared" si="12"/>
        <v>15220</v>
      </c>
      <c r="J122" s="13"/>
    </row>
    <row r="123" spans="2:10" ht="12.75">
      <c r="B123" s="30" t="s">
        <v>50</v>
      </c>
      <c r="C123" s="31"/>
      <c r="D123" s="16">
        <v>61059</v>
      </c>
      <c r="E123" s="16">
        <v>67814</v>
      </c>
      <c r="F123" s="16">
        <v>22792</v>
      </c>
      <c r="G123" s="16">
        <v>64442</v>
      </c>
      <c r="H123" s="16">
        <v>200267</v>
      </c>
      <c r="I123" s="15">
        <f t="shared" si="12"/>
        <v>416374</v>
      </c>
      <c r="J123" s="13"/>
    </row>
    <row r="124" spans="2:10" ht="12.75">
      <c r="B124" s="30" t="s">
        <v>51</v>
      </c>
      <c r="C124" s="31"/>
      <c r="D124" s="16">
        <v>5</v>
      </c>
      <c r="E124" s="16">
        <v>122</v>
      </c>
      <c r="F124" s="16">
        <v>0</v>
      </c>
      <c r="G124" s="16">
        <v>744</v>
      </c>
      <c r="H124" s="16">
        <v>0</v>
      </c>
      <c r="I124" s="15">
        <f t="shared" si="12"/>
        <v>871</v>
      </c>
      <c r="J124" s="13"/>
    </row>
    <row r="125" spans="2:10" ht="12.75">
      <c r="B125" s="30" t="s">
        <v>52</v>
      </c>
      <c r="C125" s="31"/>
      <c r="D125" s="16">
        <v>126</v>
      </c>
      <c r="E125" s="16">
        <v>79</v>
      </c>
      <c r="F125" s="16">
        <v>25</v>
      </c>
      <c r="G125" s="16">
        <v>291</v>
      </c>
      <c r="H125" s="16">
        <v>261</v>
      </c>
      <c r="I125" s="15">
        <f t="shared" si="12"/>
        <v>782</v>
      </c>
      <c r="J125" s="13"/>
    </row>
    <row r="126" spans="2:10" ht="13.5" thickBot="1">
      <c r="B126" s="30" t="s">
        <v>63</v>
      </c>
      <c r="C126" s="31"/>
      <c r="D126" s="19">
        <f>SUM(D123:D125)</f>
        <v>61190</v>
      </c>
      <c r="E126" s="20">
        <f>SUM(E123:E125)</f>
        <v>68015</v>
      </c>
      <c r="F126" s="20">
        <f>SUM(F123:F125)</f>
        <v>22817</v>
      </c>
      <c r="G126" s="20">
        <f>SUM(G123:G125)</f>
        <v>65477</v>
      </c>
      <c r="H126" s="20">
        <f>SUM(H123:H125)</f>
        <v>200528</v>
      </c>
      <c r="I126" s="18">
        <f t="shared" si="12"/>
        <v>418027</v>
      </c>
      <c r="J126" s="13"/>
    </row>
    <row r="127" spans="2:10" ht="12.75">
      <c r="B127" s="30" t="s">
        <v>2</v>
      </c>
      <c r="C127" s="31"/>
      <c r="D127" s="15">
        <f aca="true" t="shared" si="13" ref="D127:I127">SUM(D108:D122)+D126</f>
        <v>373920</v>
      </c>
      <c r="E127" s="15">
        <f t="shared" si="13"/>
        <v>431538</v>
      </c>
      <c r="F127" s="15">
        <f t="shared" si="13"/>
        <v>133509</v>
      </c>
      <c r="G127" s="15">
        <f t="shared" si="13"/>
        <v>377214</v>
      </c>
      <c r="H127" s="15">
        <f t="shared" si="13"/>
        <v>1175736</v>
      </c>
      <c r="I127" s="15">
        <f t="shared" si="13"/>
        <v>2491917</v>
      </c>
      <c r="J127" s="13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ht="12.75">
      <c r="A129" s="1" t="s">
        <v>37</v>
      </c>
    </row>
    <row r="130" s="4" customFormat="1" ht="12.75"/>
    <row r="131" spans="1:7" s="4" customFormat="1" ht="12.75">
      <c r="A131" s="1" t="s">
        <v>69</v>
      </c>
      <c r="B131" s="26" t="s">
        <v>70</v>
      </c>
      <c r="C131" s="27"/>
      <c r="D131" s="2" t="s">
        <v>38</v>
      </c>
      <c r="E131" s="2" t="s">
        <v>39</v>
      </c>
      <c r="F131" s="2" t="s">
        <v>2</v>
      </c>
      <c r="G131" s="12" t="s">
        <v>3</v>
      </c>
    </row>
    <row r="132" spans="1:7" s="4" customFormat="1" ht="12.75">
      <c r="A132" s="7" t="s">
        <v>68</v>
      </c>
      <c r="B132" s="23" t="s">
        <v>121</v>
      </c>
      <c r="C132" s="23"/>
      <c r="D132" s="16">
        <v>230831</v>
      </c>
      <c r="E132" s="16">
        <v>220743</v>
      </c>
      <c r="F132" s="15">
        <f>SUM(D132:E132)</f>
        <v>451574</v>
      </c>
      <c r="G132" s="14">
        <f>+F132+F150+F156</f>
        <v>500236</v>
      </c>
    </row>
    <row r="133" spans="1:7" s="4" customFormat="1" ht="12.75">
      <c r="A133" s="7" t="s">
        <v>68</v>
      </c>
      <c r="B133" s="23" t="s">
        <v>122</v>
      </c>
      <c r="C133" s="23"/>
      <c r="D133" s="16">
        <v>229364</v>
      </c>
      <c r="E133" s="16">
        <v>215342</v>
      </c>
      <c r="F133" s="15">
        <f aca="true" t="shared" si="14" ref="F133:F164">SUM(D133:E133)</f>
        <v>444706</v>
      </c>
      <c r="G133" s="14">
        <f>+F133+F151+F157</f>
        <v>493202</v>
      </c>
    </row>
    <row r="134" spans="1:7" ht="12.75">
      <c r="A134" s="7" t="s">
        <v>68</v>
      </c>
      <c r="B134" s="23" t="s">
        <v>123</v>
      </c>
      <c r="C134" s="24"/>
      <c r="D134" s="16">
        <v>228037</v>
      </c>
      <c r="E134" s="16">
        <v>221608</v>
      </c>
      <c r="F134" s="15">
        <f t="shared" si="14"/>
        <v>449645</v>
      </c>
      <c r="G134" s="14">
        <f>+F134+F152+F158</f>
        <v>500517</v>
      </c>
    </row>
    <row r="135" spans="1:7" ht="12.75">
      <c r="A135" s="7" t="s">
        <v>68</v>
      </c>
      <c r="B135" s="23" t="s">
        <v>124</v>
      </c>
      <c r="C135" s="24"/>
      <c r="D135" s="16">
        <v>226446</v>
      </c>
      <c r="E135" s="16">
        <v>209494</v>
      </c>
      <c r="F135" s="15">
        <f t="shared" si="14"/>
        <v>435940</v>
      </c>
      <c r="G135" s="14">
        <f>+F135+F153+F159</f>
        <v>481738</v>
      </c>
    </row>
    <row r="136" spans="1:7" ht="12.75">
      <c r="A136" s="7" t="s">
        <v>68</v>
      </c>
      <c r="B136" s="23" t="s">
        <v>125</v>
      </c>
      <c r="C136" s="24"/>
      <c r="D136" s="16">
        <v>229851</v>
      </c>
      <c r="E136" s="16">
        <v>217609</v>
      </c>
      <c r="F136" s="15">
        <f t="shared" si="14"/>
        <v>447460</v>
      </c>
      <c r="G136" s="14">
        <f>+F136+F154+F160</f>
        <v>496491</v>
      </c>
    </row>
    <row r="137" spans="1:7" ht="12.75">
      <c r="A137" s="7" t="s">
        <v>68</v>
      </c>
      <c r="B137" s="23" t="s">
        <v>126</v>
      </c>
      <c r="C137" s="24"/>
      <c r="D137" s="16">
        <v>227371</v>
      </c>
      <c r="E137" s="16">
        <v>218711</v>
      </c>
      <c r="F137" s="15">
        <f t="shared" si="14"/>
        <v>446082</v>
      </c>
      <c r="G137" s="14">
        <f>+F137+F155</f>
        <v>479973</v>
      </c>
    </row>
    <row r="138" spans="1:7" ht="12.75">
      <c r="A138" s="7" t="s">
        <v>64</v>
      </c>
      <c r="B138" s="23" t="s">
        <v>127</v>
      </c>
      <c r="C138" s="24"/>
      <c r="D138" s="16">
        <v>189376</v>
      </c>
      <c r="E138" s="16">
        <v>203837</v>
      </c>
      <c r="F138" s="15">
        <f t="shared" si="14"/>
        <v>393213</v>
      </c>
      <c r="G138" s="14">
        <f>+F138+F144</f>
        <v>463114</v>
      </c>
    </row>
    <row r="139" spans="1:7" ht="12.75">
      <c r="A139" s="7" t="s">
        <v>64</v>
      </c>
      <c r="B139" s="23" t="s">
        <v>128</v>
      </c>
      <c r="C139" s="24"/>
      <c r="D139" s="16">
        <v>189224</v>
      </c>
      <c r="E139" s="16">
        <v>192023</v>
      </c>
      <c r="F139" s="15">
        <f t="shared" si="14"/>
        <v>381247</v>
      </c>
      <c r="G139" s="14">
        <f>+F139+F145</f>
        <v>452458</v>
      </c>
    </row>
    <row r="140" spans="1:7" ht="12.75">
      <c r="A140" s="7" t="s">
        <v>64</v>
      </c>
      <c r="B140" s="23" t="s">
        <v>129</v>
      </c>
      <c r="C140" s="23"/>
      <c r="D140" s="16">
        <v>179780</v>
      </c>
      <c r="E140" s="16">
        <v>183200</v>
      </c>
      <c r="F140" s="15">
        <f t="shared" si="14"/>
        <v>362980</v>
      </c>
      <c r="G140" s="14">
        <f>+F140+F146</f>
        <v>430870</v>
      </c>
    </row>
    <row r="141" spans="1:7" ht="12.75">
      <c r="A141" s="7" t="s">
        <v>64</v>
      </c>
      <c r="B141" s="23" t="s">
        <v>130</v>
      </c>
      <c r="C141" s="23"/>
      <c r="D141" s="16">
        <v>190288</v>
      </c>
      <c r="E141" s="16">
        <v>194221</v>
      </c>
      <c r="F141" s="15">
        <f aca="true" t="shared" si="15" ref="F141:F151">SUM(D141:E141)</f>
        <v>384509</v>
      </c>
      <c r="G141" s="14">
        <f>+F141+F147</f>
        <v>457152</v>
      </c>
    </row>
    <row r="142" spans="1:7" ht="12.75">
      <c r="A142" s="7" t="s">
        <v>64</v>
      </c>
      <c r="B142" s="23" t="s">
        <v>131</v>
      </c>
      <c r="C142" s="23"/>
      <c r="D142" s="16">
        <v>183638</v>
      </c>
      <c r="E142" s="16">
        <v>188490</v>
      </c>
      <c r="F142" s="15">
        <f t="shared" si="15"/>
        <v>372128</v>
      </c>
      <c r="G142" s="14">
        <f>+F142+F148</f>
        <v>441365</v>
      </c>
    </row>
    <row r="143" spans="1:7" ht="12.75">
      <c r="A143" s="7" t="s">
        <v>64</v>
      </c>
      <c r="B143" s="23" t="s">
        <v>132</v>
      </c>
      <c r="C143" s="23"/>
      <c r="D143" s="16">
        <v>201509</v>
      </c>
      <c r="E143" s="16">
        <v>191447</v>
      </c>
      <c r="F143" s="15">
        <f t="shared" si="15"/>
        <v>392956</v>
      </c>
      <c r="G143" s="14">
        <f>+F143+F149+F161</f>
        <v>482190</v>
      </c>
    </row>
    <row r="144" spans="1:7" ht="12.75">
      <c r="A144" s="7" t="s">
        <v>66</v>
      </c>
      <c r="B144" s="23" t="s">
        <v>127</v>
      </c>
      <c r="C144" s="24"/>
      <c r="D144" s="16">
        <v>26452</v>
      </c>
      <c r="E144" s="16">
        <v>43449</v>
      </c>
      <c r="F144" s="15">
        <f t="shared" si="15"/>
        <v>69901</v>
      </c>
      <c r="G144" s="13"/>
    </row>
    <row r="145" spans="1:7" ht="12.75">
      <c r="A145" s="7" t="s">
        <v>66</v>
      </c>
      <c r="B145" s="23" t="s">
        <v>128</v>
      </c>
      <c r="C145" s="24"/>
      <c r="D145" s="16">
        <v>27676</v>
      </c>
      <c r="E145" s="16">
        <v>43535</v>
      </c>
      <c r="F145" s="15">
        <f t="shared" si="15"/>
        <v>71211</v>
      </c>
      <c r="G145" s="13"/>
    </row>
    <row r="146" spans="1:7" ht="12.75">
      <c r="A146" s="7" t="s">
        <v>66</v>
      </c>
      <c r="B146" s="23" t="s">
        <v>129</v>
      </c>
      <c r="C146" s="23"/>
      <c r="D146" s="16">
        <v>26352</v>
      </c>
      <c r="E146" s="16">
        <v>41538</v>
      </c>
      <c r="F146" s="15">
        <f t="shared" si="15"/>
        <v>67890</v>
      </c>
      <c r="G146" s="13"/>
    </row>
    <row r="147" spans="1:7" ht="12.75">
      <c r="A147" s="7" t="s">
        <v>66</v>
      </c>
      <c r="B147" s="23" t="s">
        <v>130</v>
      </c>
      <c r="C147" s="23"/>
      <c r="D147" s="16">
        <v>28340</v>
      </c>
      <c r="E147" s="16">
        <v>44303</v>
      </c>
      <c r="F147" s="15">
        <f t="shared" si="15"/>
        <v>72643</v>
      </c>
      <c r="G147" s="13"/>
    </row>
    <row r="148" spans="1:7" ht="12.75">
      <c r="A148" s="7" t="s">
        <v>66</v>
      </c>
      <c r="B148" s="23" t="s">
        <v>131</v>
      </c>
      <c r="C148" s="23"/>
      <c r="D148" s="16">
        <v>26716</v>
      </c>
      <c r="E148" s="16">
        <v>42521</v>
      </c>
      <c r="F148" s="15">
        <f t="shared" si="15"/>
        <v>69237</v>
      </c>
      <c r="G148" s="13"/>
    </row>
    <row r="149" spans="1:7" ht="12.75">
      <c r="A149" s="7" t="s">
        <v>66</v>
      </c>
      <c r="B149" s="23" t="s">
        <v>132</v>
      </c>
      <c r="C149" s="23"/>
      <c r="D149" s="16">
        <v>27886</v>
      </c>
      <c r="E149" s="16">
        <v>41711</v>
      </c>
      <c r="F149" s="15">
        <f t="shared" si="15"/>
        <v>69597</v>
      </c>
      <c r="G149" s="13"/>
    </row>
    <row r="150" spans="1:7" ht="12.75">
      <c r="A150" s="7" t="s">
        <v>67</v>
      </c>
      <c r="B150" s="23" t="s">
        <v>121</v>
      </c>
      <c r="C150" s="23"/>
      <c r="D150" s="16">
        <v>11921</v>
      </c>
      <c r="E150" s="16">
        <v>17864</v>
      </c>
      <c r="F150" s="15">
        <f t="shared" si="15"/>
        <v>29785</v>
      </c>
      <c r="G150" s="13"/>
    </row>
    <row r="151" spans="1:7" ht="12.75">
      <c r="A151" s="7" t="s">
        <v>67</v>
      </c>
      <c r="B151" s="23" t="s">
        <v>122</v>
      </c>
      <c r="C151" s="23"/>
      <c r="D151" s="16">
        <v>11997</v>
      </c>
      <c r="E151" s="16">
        <v>17673</v>
      </c>
      <c r="F151" s="15">
        <f t="shared" si="15"/>
        <v>29670</v>
      </c>
      <c r="G151" s="13"/>
    </row>
    <row r="152" spans="1:7" ht="12.75">
      <c r="A152" s="7" t="s">
        <v>67</v>
      </c>
      <c r="B152" s="23" t="s">
        <v>123</v>
      </c>
      <c r="C152" s="24"/>
      <c r="D152" s="16">
        <v>12077</v>
      </c>
      <c r="E152" s="16">
        <v>18913</v>
      </c>
      <c r="F152" s="15">
        <f t="shared" si="14"/>
        <v>30990</v>
      </c>
      <c r="G152" s="13"/>
    </row>
    <row r="153" spans="1:7" ht="12.75">
      <c r="A153" s="7" t="s">
        <v>67</v>
      </c>
      <c r="B153" s="23" t="s">
        <v>124</v>
      </c>
      <c r="C153" s="24"/>
      <c r="D153" s="16">
        <v>11639</v>
      </c>
      <c r="E153" s="16">
        <v>16585</v>
      </c>
      <c r="F153" s="15">
        <f t="shared" si="14"/>
        <v>28224</v>
      </c>
      <c r="G153" s="13"/>
    </row>
    <row r="154" spans="1:7" ht="12.75">
      <c r="A154" s="7" t="s">
        <v>67</v>
      </c>
      <c r="B154" s="23" t="s">
        <v>125</v>
      </c>
      <c r="C154" s="24"/>
      <c r="D154" s="16">
        <v>12115</v>
      </c>
      <c r="E154" s="16">
        <v>18182</v>
      </c>
      <c r="F154" s="15">
        <f t="shared" si="14"/>
        <v>30297</v>
      </c>
      <c r="G154" s="13"/>
    </row>
    <row r="155" spans="1:7" ht="12.75">
      <c r="A155" s="7" t="s">
        <v>67</v>
      </c>
      <c r="B155" s="23" t="s">
        <v>126</v>
      </c>
      <c r="C155" s="24"/>
      <c r="D155" s="16">
        <v>12934</v>
      </c>
      <c r="E155" s="16">
        <v>20957</v>
      </c>
      <c r="F155" s="15">
        <f>SUM(D155:E155)</f>
        <v>33891</v>
      </c>
      <c r="G155" s="13"/>
    </row>
    <row r="156" spans="1:7" ht="12.75">
      <c r="A156" s="7" t="s">
        <v>65</v>
      </c>
      <c r="B156" s="23" t="s">
        <v>121</v>
      </c>
      <c r="C156" s="23"/>
      <c r="D156" s="16">
        <v>7052</v>
      </c>
      <c r="E156" s="16">
        <v>11825</v>
      </c>
      <c r="F156" s="15">
        <f t="shared" si="14"/>
        <v>18877</v>
      </c>
      <c r="G156" s="13"/>
    </row>
    <row r="157" spans="1:7" ht="12.75">
      <c r="A157" s="7" t="s">
        <v>65</v>
      </c>
      <c r="B157" s="23" t="s">
        <v>122</v>
      </c>
      <c r="C157" s="23"/>
      <c r="D157" s="16">
        <v>7155</v>
      </c>
      <c r="E157" s="16">
        <v>11671</v>
      </c>
      <c r="F157" s="15">
        <f t="shared" si="14"/>
        <v>18826</v>
      </c>
      <c r="G157" s="13"/>
    </row>
    <row r="158" spans="1:7" ht="12.75">
      <c r="A158" s="7" t="s">
        <v>65</v>
      </c>
      <c r="B158" s="23" t="s">
        <v>123</v>
      </c>
      <c r="C158" s="24"/>
      <c r="D158" s="16">
        <v>7233</v>
      </c>
      <c r="E158" s="16">
        <v>12649</v>
      </c>
      <c r="F158" s="15">
        <f t="shared" si="14"/>
        <v>19882</v>
      </c>
      <c r="G158" s="13"/>
    </row>
    <row r="159" spans="1:7" ht="12.75">
      <c r="A159" s="7" t="s">
        <v>65</v>
      </c>
      <c r="B159" s="23" t="s">
        <v>124</v>
      </c>
      <c r="C159" s="24"/>
      <c r="D159" s="16">
        <v>6811</v>
      </c>
      <c r="E159" s="16">
        <v>10763</v>
      </c>
      <c r="F159" s="15">
        <f t="shared" si="14"/>
        <v>17574</v>
      </c>
      <c r="G159" s="13"/>
    </row>
    <row r="160" spans="1:7" ht="12.75">
      <c r="A160" s="7" t="s">
        <v>65</v>
      </c>
      <c r="B160" s="23" t="s">
        <v>125</v>
      </c>
      <c r="C160" s="24"/>
      <c r="D160" s="16">
        <v>7282</v>
      </c>
      <c r="E160" s="16">
        <v>11452</v>
      </c>
      <c r="F160" s="15">
        <f t="shared" si="14"/>
        <v>18734</v>
      </c>
      <c r="G160" s="13"/>
    </row>
    <row r="161" spans="1:7" ht="12.75">
      <c r="A161" s="7" t="s">
        <v>65</v>
      </c>
      <c r="B161" s="23" t="s">
        <v>132</v>
      </c>
      <c r="C161" s="23"/>
      <c r="D161" s="16">
        <v>8316</v>
      </c>
      <c r="E161" s="16">
        <v>11321</v>
      </c>
      <c r="F161" s="15">
        <f t="shared" si="14"/>
        <v>19637</v>
      </c>
      <c r="G161" s="13"/>
    </row>
    <row r="162" spans="2:7" ht="12.75">
      <c r="B162" s="30" t="s">
        <v>50</v>
      </c>
      <c r="C162" s="31"/>
      <c r="D162" s="16">
        <v>621904</v>
      </c>
      <c r="E162" s="16">
        <v>688780</v>
      </c>
      <c r="F162" s="15">
        <f t="shared" si="14"/>
        <v>1310684</v>
      </c>
      <c r="G162" s="13"/>
    </row>
    <row r="163" spans="2:7" ht="12.75">
      <c r="B163" s="30" t="s">
        <v>51</v>
      </c>
      <c r="C163" s="31"/>
      <c r="D163" s="16">
        <v>5276</v>
      </c>
      <c r="E163" s="16">
        <v>3258</v>
      </c>
      <c r="F163" s="15">
        <f>SUM(D163:E163)</f>
        <v>8534</v>
      </c>
      <c r="G163" s="13"/>
    </row>
    <row r="164" spans="2:7" ht="12.75">
      <c r="B164" s="30" t="s">
        <v>52</v>
      </c>
      <c r="C164" s="31"/>
      <c r="D164" s="16">
        <v>497</v>
      </c>
      <c r="E164" s="16">
        <v>1113</v>
      </c>
      <c r="F164" s="15">
        <f t="shared" si="14"/>
        <v>1610</v>
      </c>
      <c r="G164" s="13"/>
    </row>
    <row r="165" spans="2:7" ht="13.5" thickBot="1">
      <c r="B165" s="30" t="s">
        <v>63</v>
      </c>
      <c r="C165" s="31"/>
      <c r="D165" s="19">
        <f>SUM(D162:D164)</f>
        <v>627677</v>
      </c>
      <c r="E165" s="20">
        <f>SUM(E162:E164)</f>
        <v>693151</v>
      </c>
      <c r="F165" s="18">
        <f>SUM(D165:E165)</f>
        <v>1320828</v>
      </c>
      <c r="G165" s="13"/>
    </row>
    <row r="166" spans="2:7" ht="12.75">
      <c r="B166" s="30" t="s">
        <v>2</v>
      </c>
      <c r="C166" s="31"/>
      <c r="D166" s="15">
        <f>SUM(D132:D161)+D165</f>
        <v>3413346</v>
      </c>
      <c r="E166" s="15">
        <f>SUM(E132:E161)+E165</f>
        <v>3586788</v>
      </c>
      <c r="F166" s="15">
        <f>SUM(F132:F161)+F165</f>
        <v>7000134</v>
      </c>
      <c r="G166" s="13"/>
    </row>
    <row r="167" spans="2:6" ht="12.75">
      <c r="B167" s="5"/>
      <c r="C167" s="6"/>
      <c r="D167" s="1"/>
      <c r="E167" s="1"/>
      <c r="F167" s="1"/>
    </row>
    <row r="168" spans="1:6" ht="12.75">
      <c r="A168" s="1" t="s">
        <v>40</v>
      </c>
      <c r="B168" s="5"/>
      <c r="C168" s="6"/>
      <c r="D168" s="1"/>
      <c r="E168" s="1"/>
      <c r="F168" s="1"/>
    </row>
    <row r="169" spans="2:6" ht="12.75">
      <c r="B169" s="5"/>
      <c r="C169" s="6"/>
      <c r="D169" s="1"/>
      <c r="E169" s="1"/>
      <c r="F169" s="1"/>
    </row>
    <row r="170" spans="1:12" ht="12.75">
      <c r="A170" s="1"/>
      <c r="B170" s="9" t="s">
        <v>133</v>
      </c>
      <c r="C170" s="9" t="s">
        <v>135</v>
      </c>
      <c r="D170" s="9" t="s">
        <v>137</v>
      </c>
      <c r="E170" s="9" t="s">
        <v>139</v>
      </c>
      <c r="F170" s="9" t="s">
        <v>141</v>
      </c>
      <c r="G170" s="9" t="s">
        <v>137</v>
      </c>
      <c r="H170" s="11"/>
      <c r="I170" s="11"/>
      <c r="J170" s="11"/>
      <c r="K170" s="9" t="s">
        <v>1</v>
      </c>
      <c r="L170" s="9"/>
    </row>
    <row r="171" spans="1:12" ht="12.75">
      <c r="A171" s="1" t="s">
        <v>0</v>
      </c>
      <c r="B171" s="8" t="s">
        <v>134</v>
      </c>
      <c r="C171" s="8" t="s">
        <v>136</v>
      </c>
      <c r="D171" s="8" t="s">
        <v>138</v>
      </c>
      <c r="E171" s="8" t="s">
        <v>140</v>
      </c>
      <c r="F171" s="8" t="s">
        <v>142</v>
      </c>
      <c r="G171" s="8" t="s">
        <v>138</v>
      </c>
      <c r="H171" s="8" t="s">
        <v>50</v>
      </c>
      <c r="I171" s="8" t="s">
        <v>51</v>
      </c>
      <c r="J171" s="8" t="s">
        <v>52</v>
      </c>
      <c r="K171" s="8" t="s">
        <v>53</v>
      </c>
      <c r="L171" s="8" t="s">
        <v>2</v>
      </c>
    </row>
    <row r="172" spans="1:12" ht="12.75">
      <c r="A172" s="1"/>
      <c r="B172" s="10" t="s">
        <v>68</v>
      </c>
      <c r="C172" s="10" t="s">
        <v>68</v>
      </c>
      <c r="D172" s="10" t="s">
        <v>68</v>
      </c>
      <c r="E172" s="10" t="s">
        <v>64</v>
      </c>
      <c r="F172" s="10" t="s">
        <v>64</v>
      </c>
      <c r="G172" s="10" t="s">
        <v>64</v>
      </c>
      <c r="H172" s="10"/>
      <c r="I172" s="10"/>
      <c r="J172" s="10"/>
      <c r="K172" s="10"/>
      <c r="L172" s="10"/>
    </row>
    <row r="173" spans="1:12" ht="12.75">
      <c r="A173" s="1" t="s">
        <v>41</v>
      </c>
      <c r="B173" s="13">
        <v>365516</v>
      </c>
      <c r="C173" s="13">
        <v>347192</v>
      </c>
      <c r="D173" s="13">
        <v>326113</v>
      </c>
      <c r="E173" s="13">
        <v>92426</v>
      </c>
      <c r="F173" s="13">
        <v>89902</v>
      </c>
      <c r="G173" s="13">
        <v>80850</v>
      </c>
      <c r="H173" s="13">
        <v>483038</v>
      </c>
      <c r="I173" s="13">
        <v>0</v>
      </c>
      <c r="J173" s="13">
        <v>650</v>
      </c>
      <c r="K173" s="13">
        <f>SUM(H173:J173)</f>
        <v>483688</v>
      </c>
      <c r="L173" s="15">
        <f>SUM(B173:G173)+K173</f>
        <v>1785687</v>
      </c>
    </row>
    <row r="174" spans="1:9" ht="12.75">
      <c r="A174" s="1"/>
      <c r="B174" s="13"/>
      <c r="C174" s="13"/>
      <c r="D174" s="13"/>
      <c r="E174" s="13"/>
      <c r="F174" s="13"/>
      <c r="G174" s="13"/>
      <c r="H174" s="13"/>
      <c r="I174" s="13"/>
    </row>
    <row r="175" spans="1:9" ht="12.75">
      <c r="A175" s="7" t="s">
        <v>3</v>
      </c>
      <c r="B175" s="14">
        <f>+B173</f>
        <v>365516</v>
      </c>
      <c r="C175" s="14">
        <f>+C173</f>
        <v>347192</v>
      </c>
      <c r="D175" s="14">
        <f>+D173+G173</f>
        <v>406963</v>
      </c>
      <c r="E175" s="14">
        <f>+E173</f>
        <v>92426</v>
      </c>
      <c r="F175" s="14">
        <f>+F173</f>
        <v>89902</v>
      </c>
      <c r="G175" s="13"/>
      <c r="H175" s="13"/>
      <c r="I175" s="13"/>
    </row>
    <row r="177" spans="1:5" ht="12.75">
      <c r="A177" s="1" t="s">
        <v>42</v>
      </c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1:10" ht="12.75">
      <c r="A179" s="1"/>
      <c r="B179" s="9" t="s">
        <v>143</v>
      </c>
      <c r="C179" s="9" t="s">
        <v>145</v>
      </c>
      <c r="D179" s="9" t="s">
        <v>147</v>
      </c>
      <c r="E179" s="9" t="s">
        <v>147</v>
      </c>
      <c r="F179" s="11"/>
      <c r="G179" s="11"/>
      <c r="H179" s="11"/>
      <c r="I179" s="9" t="s">
        <v>1</v>
      </c>
      <c r="J179" s="9"/>
    </row>
    <row r="180" spans="1:10" ht="12.75">
      <c r="A180" s="1" t="s">
        <v>0</v>
      </c>
      <c r="B180" s="8" t="s">
        <v>144</v>
      </c>
      <c r="C180" s="8" t="s">
        <v>146</v>
      </c>
      <c r="D180" s="8" t="s">
        <v>148</v>
      </c>
      <c r="E180" s="8" t="s">
        <v>148</v>
      </c>
      <c r="F180" s="8" t="s">
        <v>50</v>
      </c>
      <c r="G180" s="8" t="s">
        <v>51</v>
      </c>
      <c r="H180" s="8" t="s">
        <v>52</v>
      </c>
      <c r="I180" s="8" t="s">
        <v>53</v>
      </c>
      <c r="J180" s="8" t="s">
        <v>2</v>
      </c>
    </row>
    <row r="181" spans="1:10" ht="12.75">
      <c r="A181" s="1"/>
      <c r="B181" s="10" t="s">
        <v>68</v>
      </c>
      <c r="C181" s="10" t="s">
        <v>68</v>
      </c>
      <c r="D181" s="10" t="s">
        <v>64</v>
      </c>
      <c r="E181" s="10" t="s">
        <v>66</v>
      </c>
      <c r="F181" s="10"/>
      <c r="G181" s="10"/>
      <c r="H181" s="10"/>
      <c r="I181" s="10"/>
      <c r="J181" s="10"/>
    </row>
    <row r="182" spans="1:10" ht="12.75">
      <c r="A182" s="1" t="s">
        <v>43</v>
      </c>
      <c r="B182" s="13">
        <v>275869</v>
      </c>
      <c r="C182" s="13">
        <v>252375</v>
      </c>
      <c r="D182" s="13">
        <v>23383</v>
      </c>
      <c r="E182" s="13">
        <v>5336</v>
      </c>
      <c r="F182" s="13">
        <v>187785</v>
      </c>
      <c r="G182" s="13">
        <v>0</v>
      </c>
      <c r="H182" s="13">
        <v>134</v>
      </c>
      <c r="I182" s="13">
        <f>SUM(F182:H182)</f>
        <v>187919</v>
      </c>
      <c r="J182" s="15">
        <f>SUM(B182:E182)+I182</f>
        <v>744882</v>
      </c>
    </row>
    <row r="183" spans="1:10" ht="12.75">
      <c r="A183" s="1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9" ht="12.75">
      <c r="A184" s="7" t="s">
        <v>3</v>
      </c>
      <c r="B184" s="14">
        <f>+B182</f>
        <v>275869</v>
      </c>
      <c r="C184" s="14">
        <f>+C182</f>
        <v>252375</v>
      </c>
      <c r="D184" s="14">
        <f>+D182+E182</f>
        <v>28719</v>
      </c>
      <c r="E184" s="13"/>
      <c r="F184" s="13"/>
      <c r="G184" s="13"/>
      <c r="H184" s="13"/>
      <c r="I184" s="13"/>
    </row>
  </sheetData>
  <sheetProtection/>
  <mergeCells count="93">
    <mergeCell ref="B127:C127"/>
    <mergeCell ref="B121:C121"/>
    <mergeCell ref="B122:C122"/>
    <mergeCell ref="B123:C123"/>
    <mergeCell ref="B124:C124"/>
    <mergeCell ref="B125:C125"/>
    <mergeCell ref="B126:C126"/>
    <mergeCell ref="B119:C119"/>
    <mergeCell ref="B120:C120"/>
    <mergeCell ref="B67:C67"/>
    <mergeCell ref="B107:C107"/>
    <mergeCell ref="B108:C108"/>
    <mergeCell ref="B109:C109"/>
    <mergeCell ref="B110:C110"/>
    <mergeCell ref="B111:C111"/>
    <mergeCell ref="B63:C63"/>
    <mergeCell ref="B64:C64"/>
    <mergeCell ref="B65:C65"/>
    <mergeCell ref="B66:C66"/>
    <mergeCell ref="B112:C112"/>
    <mergeCell ref="B118:C118"/>
    <mergeCell ref="B58:C58"/>
    <mergeCell ref="B116:C116"/>
    <mergeCell ref="B117:C117"/>
    <mergeCell ref="B59:C59"/>
    <mergeCell ref="B60:C60"/>
    <mergeCell ref="B61:C61"/>
    <mergeCell ref="B113:C113"/>
    <mergeCell ref="B114:C114"/>
    <mergeCell ref="B115:C115"/>
    <mergeCell ref="B62:C62"/>
    <mergeCell ref="B163:C163"/>
    <mergeCell ref="B164:C164"/>
    <mergeCell ref="B165:C165"/>
    <mergeCell ref="B166:C166"/>
    <mergeCell ref="B159:C159"/>
    <mergeCell ref="B160:C160"/>
    <mergeCell ref="B161:C161"/>
    <mergeCell ref="B162:C162"/>
    <mergeCell ref="B140:C140"/>
    <mergeCell ref="B152:C152"/>
    <mergeCell ref="B153:C153"/>
    <mergeCell ref="B154:C154"/>
    <mergeCell ref="B155:C155"/>
    <mergeCell ref="B156:C156"/>
    <mergeCell ref="B141:C141"/>
    <mergeCell ref="B142:C142"/>
    <mergeCell ref="B143:C143"/>
    <mergeCell ref="B144:C144"/>
    <mergeCell ref="B26:C26"/>
    <mergeCell ref="B27:C27"/>
    <mergeCell ref="B157:C157"/>
    <mergeCell ref="B158:C158"/>
    <mergeCell ref="B139:C139"/>
    <mergeCell ref="B28:C28"/>
    <mergeCell ref="B29:C29"/>
    <mergeCell ref="B30:C30"/>
    <mergeCell ref="B131:C131"/>
    <mergeCell ref="B137:C137"/>
    <mergeCell ref="B52:C52"/>
    <mergeCell ref="B53:C53"/>
    <mergeCell ref="B138:C138"/>
    <mergeCell ref="B136:C136"/>
    <mergeCell ref="B134:C134"/>
    <mergeCell ref="B135:C135"/>
    <mergeCell ref="B132:C132"/>
    <mergeCell ref="B133:C133"/>
    <mergeCell ref="B56:C56"/>
    <mergeCell ref="B57:C57"/>
    <mergeCell ref="A1:P1"/>
    <mergeCell ref="B17:C17"/>
    <mergeCell ref="B19:C19"/>
    <mergeCell ref="B18:C18"/>
    <mergeCell ref="B14:C14"/>
    <mergeCell ref="B15:C15"/>
    <mergeCell ref="B16:C16"/>
    <mergeCell ref="B23:C23"/>
    <mergeCell ref="B20:C20"/>
    <mergeCell ref="B21:C21"/>
    <mergeCell ref="B22:C22"/>
    <mergeCell ref="B54:C54"/>
    <mergeCell ref="B55:C55"/>
    <mergeCell ref="B24:C24"/>
    <mergeCell ref="B25:C25"/>
    <mergeCell ref="B50:C50"/>
    <mergeCell ref="B51:C51"/>
    <mergeCell ref="B151:C151"/>
    <mergeCell ref="B145:C145"/>
    <mergeCell ref="B146:C146"/>
    <mergeCell ref="B147:C147"/>
    <mergeCell ref="B148:C148"/>
    <mergeCell ref="B149:C149"/>
    <mergeCell ref="B150:C150"/>
  </mergeCells>
  <printOptions horizontalCentered="1"/>
  <pageMargins left="0" right="0" top="0.25" bottom="0.25" header="0.25" footer="0.25"/>
  <pageSetup horizontalDpi="600" verticalDpi="600" orientation="landscape" paperSize="5" scale="78" r:id="rId1"/>
  <headerFooter alignWithMargins="0">
    <oddFooter>&amp;RPage &amp;P of &amp;N</oddFooter>
  </headerFooter>
  <rowBreaks count="3" manualBreakCount="3">
    <brk id="46" max="255" man="1"/>
    <brk id="86" max="255" man="1"/>
    <brk id="127" max="255" man="1"/>
  </rowBreaks>
  <ignoredErrors>
    <ignoredError sqref="M97:N97 M99:N99 F75:G75 F80:G81 M94:N96 M98:N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NYSBOE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pjorczak</dc:creator>
  <cp:keywords/>
  <dc:description/>
  <cp:lastModifiedBy>lshaw</cp:lastModifiedBy>
  <cp:lastPrinted>2013-08-28T16:57:31Z</cp:lastPrinted>
  <dcterms:created xsi:type="dcterms:W3CDTF">2008-10-28T18:22:21Z</dcterms:created>
  <dcterms:modified xsi:type="dcterms:W3CDTF">2013-08-28T16:57:35Z</dcterms:modified>
  <cp:category/>
  <cp:version/>
  <cp:contentType/>
  <cp:contentStatus/>
</cp:coreProperties>
</file>